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Hoja1!$A$1:$F$456</definedName>
  </definedNames>
  <calcPr calcId="144525"/>
</workbook>
</file>

<file path=xl/calcChain.xml><?xml version="1.0" encoding="utf-8"?>
<calcChain xmlns="http://schemas.openxmlformats.org/spreadsheetml/2006/main">
  <c r="D454" i="1" l="1"/>
  <c r="C454" i="1"/>
  <c r="B454" i="1"/>
  <c r="D439" i="1"/>
  <c r="D421" i="1"/>
  <c r="D408" i="1"/>
  <c r="D401" i="1"/>
  <c r="B390" i="1"/>
  <c r="C375" i="1"/>
  <c r="B375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C354" i="1"/>
  <c r="B354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C329" i="1"/>
  <c r="B329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B304" i="1"/>
  <c r="B244" i="1"/>
  <c r="B203" i="1"/>
  <c r="B194" i="1"/>
  <c r="B186" i="1"/>
  <c r="B178" i="1"/>
  <c r="E170" i="1"/>
  <c r="D170" i="1"/>
  <c r="C170" i="1"/>
  <c r="B170" i="1"/>
  <c r="B146" i="1"/>
  <c r="B136" i="1"/>
  <c r="C128" i="1"/>
  <c r="B128" i="1"/>
  <c r="D126" i="1"/>
  <c r="D128" i="1" s="1"/>
  <c r="D122" i="1"/>
  <c r="C117" i="1"/>
  <c r="B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C98" i="1"/>
  <c r="B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C70" i="1"/>
  <c r="B70" i="1"/>
  <c r="D69" i="1"/>
  <c r="D68" i="1"/>
  <c r="B64" i="1"/>
  <c r="B60" i="1"/>
  <c r="B50" i="1"/>
  <c r="E40" i="1"/>
  <c r="D40" i="1"/>
  <c r="C40" i="1"/>
  <c r="B38" i="1"/>
  <c r="B36" i="1"/>
  <c r="B34" i="1"/>
  <c r="B32" i="1"/>
  <c r="D28" i="1"/>
  <c r="C28" i="1"/>
  <c r="B28" i="1"/>
  <c r="D17" i="1"/>
  <c r="B17" i="1"/>
  <c r="D447" i="1" l="1"/>
  <c r="B118" i="1"/>
  <c r="D414" i="1"/>
  <c r="D98" i="1"/>
  <c r="B40" i="1"/>
  <c r="D329" i="1"/>
  <c r="C118" i="1"/>
  <c r="D354" i="1"/>
  <c r="D375" i="1"/>
  <c r="D117" i="1"/>
  <c r="D70" i="1"/>
  <c r="D118" i="1" l="1"/>
</calcChain>
</file>

<file path=xl/sharedStrings.xml><?xml version="1.0" encoding="utf-8"?>
<sst xmlns="http://schemas.openxmlformats.org/spreadsheetml/2006/main" count="390" uniqueCount="338">
  <si>
    <t>Ente Público:</t>
  </si>
  <si>
    <t>UNIVERSIDAD POLITÉCNICA DE JUVENTINO ROSAS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</si>
  <si>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</si>
  <si>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</si>
  <si>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</si>
  <si>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</si>
  <si>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</si>
  <si>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</si>
  <si>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</si>
  <si>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</si>
  <si>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</si>
  <si>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</si>
  <si>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</si>
  <si>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</si>
  <si>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</si>
  <si>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</si>
  <si>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</si>
  <si>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</si>
  <si>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</si>
  <si>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</si>
  <si>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</si>
  <si>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</si>
  <si>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</si>
  <si>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</si>
  <si>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</si>
  <si>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</si>
  <si>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</si>
  <si>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</si>
  <si>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</si>
  <si>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</si>
  <si>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</si>
  <si>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</si>
  <si>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</si>
  <si>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</si>
  <si>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</si>
  <si>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</si>
  <si>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</si>
  <si>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</si>
  <si>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</si>
  <si>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</si>
  <si>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</si>
  <si>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</si>
  <si>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</si>
  <si>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</si>
  <si>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</si>
  <si>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</si>
  <si>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</si>
  <si>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</si>
  <si>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</si>
  <si>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</si>
  <si>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</si>
  <si>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</si>
  <si>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</si>
  <si>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</si>
  <si>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</si>
  <si>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</si>
  <si>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</si>
  <si>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</si>
  <si>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</si>
  <si>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</si>
  <si>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</si>
  <si>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AUTOMÓVILES Y CAMIONES</t>
  </si>
  <si>
    <t>1244154101  AUTOMÓVILES Y CAMIONES 2010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</si>
  <si>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</si>
  <si>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</si>
  <si>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</si>
  <si>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</si>
  <si>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</si>
  <si>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</si>
  <si>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</si>
  <si>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</si>
  <si>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</si>
  <si>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</si>
  <si>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</si>
  <si>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</si>
  <si>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</si>
  <si>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</si>
  <si>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</si>
  <si>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</si>
  <si>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</si>
  <si>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</si>
  <si>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</si>
  <si>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</si>
  <si>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</si>
  <si>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</si>
  <si>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</si>
  <si>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</si>
  <si>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</si>
  <si>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</si>
  <si>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</si>
  <si>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</si>
  <si>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</si>
  <si>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</si>
  <si>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</si>
  <si>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</si>
  <si>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</si>
  <si>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</si>
  <si>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</si>
  <si>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</si>
  <si>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</si>
  <si>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</si>
  <si>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</si>
  <si>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</si>
  <si>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</si>
  <si>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</si>
  <si>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2111401003  APORTACION PATRONAL IMSS</t>
  </si>
  <si>
    <t>2111401004  APORTACION PATRONAL INFONAVIT</t>
  </si>
  <si>
    <t>2111401005  APORTACION PATRONAL SAR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</si>
  <si>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</si>
  <si>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</si>
  <si>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</si>
  <si>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</si>
  <si>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</si>
  <si>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</si>
  <si>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</si>
  <si>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</si>
  <si>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2117917001  "OTROS, UNIFORMES, A</t>
  </si>
  <si>
    <t>2117918001  DIVO 5% AL MILLAR</t>
  </si>
  <si>
    <t>2117918002  CAP 2%</t>
  </si>
  <si>
    <t>2117919003  DESCUENTO POR TELEFONÍA</t>
  </si>
  <si>
    <t>2119904008  CXP REMANENTE EN SOL</t>
  </si>
  <si>
    <t>2119905004  PARTIDAS EN CONCIL.BANCARIAS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</si>
  <si>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</si>
  <si>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</si>
  <si>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</si>
  <si>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</si>
  <si>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</si>
  <si>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</si>
  <si>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</si>
  <si>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</si>
  <si>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</si>
  <si>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</si>
  <si>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</si>
  <si>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</si>
  <si>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</si>
  <si>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4151510253  POR CONCEPTO DE RENT</t>
  </si>
  <si>
    <t>4151510255  POR CONCEPTO DE RENT</t>
  </si>
  <si>
    <t>4151 Produc. Derivados del Uso y Aprov.</t>
  </si>
  <si>
    <t>4159510701  POR CONCEPTO DE FICHAS</t>
  </si>
  <si>
    <t>4159510710  REEXPEDICION DE CREDENCIALES</t>
  </si>
  <si>
    <t>4159510715  GESTORIA DE TITULACION</t>
  </si>
  <si>
    <t>4159510805  POR CONCEPTO DE CURSOS DE IDIOMAS</t>
  </si>
  <si>
    <t>4159510812  CAPACITACIÓN A EMPRESA</t>
  </si>
  <si>
    <t>4159510903  EXAMENES DE INGLÉS</t>
  </si>
  <si>
    <t>4159511100  OTROS</t>
  </si>
  <si>
    <t>4159 Otros Productos que Generan Ing.</t>
  </si>
  <si>
    <t>4150 Productos de Tipo Corriente</t>
  </si>
  <si>
    <t>4162610061  SANCIONES</t>
  </si>
  <si>
    <t>4162 Multas</t>
  </si>
  <si>
    <t>4169610009  OTROS INGRESOS</t>
  </si>
  <si>
    <t>4169610903  RECURSOS INTERINSTITUCIONAL</t>
  </si>
  <si>
    <t>4169 Otros Aprovechamientos</t>
  </si>
  <si>
    <t>4160 Aprovechamientos de Tipo Corriente</t>
  </si>
  <si>
    <t>INGRESOS DE GESTION</t>
  </si>
  <si>
    <t>4221911000  SERVICIOS PERSONALES</t>
  </si>
  <si>
    <t>4221912000  MATERIALES Y SUMINISTROS</t>
  </si>
  <si>
    <t>4221913000  SERVICIOS GENERALES</t>
  </si>
  <si>
    <t>4221 Trans. Internas y Asig. al Secto</t>
  </si>
  <si>
    <t>4220 Transferencias, Asignaciones, Subs.</t>
  </si>
  <si>
    <t>PARTICIPACIONES, APORTACIONES</t>
  </si>
  <si>
    <t>ERA-02 OTROS INGRESOS Y BENEFICIOS</t>
  </si>
  <si>
    <t>4399 Otros Ingresos y Beneficios Varios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</si>
  <si>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</si>
  <si>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</si>
  <si>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</si>
  <si>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</si>
  <si>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</si>
  <si>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</si>
  <si>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5113131000  PRIMAS POR AÑOS DE 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</si>
  <si>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</si>
  <si>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</si>
  <si>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</si>
  <si>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</si>
  <si>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</si>
  <si>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5115152000  INDEMNIZACIONES</t>
  </si>
  <si>
    <t>5115154000  PRESTACIONES CONTRACTUALES</t>
  </si>
  <si>
    <t>5121211000  MATERIALES Y ÚTILES DE OFICINA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</si>
  <si>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</si>
  <si>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</si>
  <si>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</si>
  <si>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</si>
  <si>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5122221000  ALIMENTACIÓN DE PERSONAS</t>
  </si>
  <si>
    <t>5124241000  PRODUCTOS MINERALES NO METALICOS</t>
  </si>
  <si>
    <t>5124244000  MADERA Y PRODUCTOS DE MADERA</t>
  </si>
  <si>
    <t>5124245000  VIDRIO Y PRODUCTOS DE VIDRIO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</si>
  <si>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</si>
  <si>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</si>
  <si>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</si>
  <si>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</si>
  <si>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</si>
  <si>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5126261000  COMBUSTIBLES, LUBRI</t>
  </si>
  <si>
    <t>5129291000  HERRAMIENTAS MENORES</t>
  </si>
  <si>
    <t>5129292000  REFACCIONES, ACCESO</t>
  </si>
  <si>
    <t>5129293000  REF. A. EQ. EDU Y R</t>
  </si>
  <si>
    <t>5129294000  REFACCIONES Y ACCESO</t>
  </si>
  <si>
    <t>5129296000  REF. EQ. TRANSP.</t>
  </si>
  <si>
    <t>5129299000  REF. OT. BIE. MUEB.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</si>
  <si>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</si>
  <si>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</si>
  <si>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</si>
  <si>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</si>
  <si>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</t>
  </si>
  <si>
    <t>5133336000  SERVS. APOYO ADMVO.</t>
  </si>
  <si>
    <t>5133338000  SERVICIOS DE VIGILANCIA</t>
  </si>
  <si>
    <t>5134341000  SERVICIOS FINANCIEROS Y BANCARIOS</t>
  </si>
  <si>
    <t>5134348000  COMISIONES POR VENTAS</t>
  </si>
  <si>
    <t>5135351000  CONSERV. Y MANTENIMI</t>
  </si>
  <si>
    <t>5135355000  REPAR. Y MTTO. DE EQ</t>
  </si>
  <si>
    <t>5135358000  SERVICIOS DE LIMPIEZ</t>
  </si>
  <si>
    <t>5135359000  SERVICIOS DE JARDINE</t>
  </si>
  <si>
    <t>5137372000  PASAJES TERRESTRES</t>
  </si>
  <si>
    <t>5137375000  VIATICOS EN EL PAIS</t>
  </si>
  <si>
    <t>5137379000  OT. SER. TRASLADO</t>
  </si>
  <si>
    <t>5138382000  GASTOS DE ORDEN SOCIAL Y CULTURAL</t>
  </si>
  <si>
    <t>5138384000  EXPOSICIONES</t>
  </si>
  <si>
    <t>5138385000  GASTOS  DE REPRESENTACION</t>
  </si>
  <si>
    <t>5139392000  OTROS IMPUESTOS Y DERECHOS</t>
  </si>
  <si>
    <t>5139398000  IMPUESTO DE NOMINA</t>
  </si>
  <si>
    <t>5242442000  BECAS O. AYUDA</t>
  </si>
  <si>
    <t>100</t>
  </si>
  <si>
    <t>III) NOTAS AL ESTADO DE VARIACIÓN A LA HACIEDA PÚBLICA</t>
  </si>
  <si>
    <t>VHP-01 PATRIMONIO CONTRIBUIDO</t>
  </si>
  <si>
    <t>MODIFICACION</t>
  </si>
  <si>
    <t>3110000002  BAJA DE ACTIVO FIJO</t>
  </si>
  <si>
    <t>3110915000  BIENES MUEBLES E INMUEBLES</t>
  </si>
  <si>
    <t>3110916000  OBRA PÚBLICA</t>
  </si>
  <si>
    <t>3111825205  FAM EDU SUPERIOR BIE</t>
  </si>
  <si>
    <t>3111825206  FAM EDU SUPERIOR OBRA PUBLICA</t>
  </si>
  <si>
    <t>3111835000  CONVENIO BIENES MUEB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</si>
  <si>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</si>
  <si>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</si>
  <si>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</si>
  <si>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</si>
  <si>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</si>
  <si>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</si>
  <si>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</si>
  <si>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</si>
  <si>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</si>
  <si>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</si>
  <si>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3115101001  REASIGNACIÓN BIENES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</si>
  <si>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</si>
  <si>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</si>
  <si>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</si>
  <si>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</si>
  <si>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</si>
  <si>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</si>
  <si>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</si>
  <si>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</si>
  <si>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</si>
  <si>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</si>
  <si>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</si>
  <si>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3220000025  RESULTADO DEL EJERCICIO 2017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</si>
  <si>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</si>
  <si>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</si>
  <si>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</si>
  <si>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</si>
  <si>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</si>
  <si>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3220690211  APLICACIÓN DE REMANENTE PROPIO</t>
  </si>
  <si>
    <t>3220690212  APLICACIÓN DE REMANENTE FEDERAL</t>
  </si>
  <si>
    <t>3220690213  APLICACIÓN DE REMANE</t>
  </si>
  <si>
    <t>3252000001  AJUSTES Y CORECCIONES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</si>
  <si>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</si>
  <si>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</si>
  <si>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</si>
  <si>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</si>
  <si>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</si>
  <si>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</si>
  <si>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</si>
  <si>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1112102013  BANCOMER 0193726266 FAM 2013</t>
  </si>
  <si>
    <t>1112102015  BANCOMER 0198260206 PROD - APROV</t>
  </si>
  <si>
    <t>1112102016  BANCOMER 0100736643</t>
  </si>
  <si>
    <t>1112102020  BANCOMER 0109813330</t>
  </si>
  <si>
    <t>1112102023  BANCOMER 0110354910</t>
  </si>
  <si>
    <t>1112102024  BANCOMER 0110630535</t>
  </si>
  <si>
    <t>1112102026  BANCOMER 0111513443</t>
  </si>
  <si>
    <t>1112106001  BAJIO 189331840101</t>
  </si>
  <si>
    <t>EFE-02 ADQ. BIENES MUEBLES E INMUEBLES</t>
  </si>
  <si>
    <t>% SUB</t>
  </si>
  <si>
    <t>1233 Edificios no Habitacionales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</si>
  <si>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</si>
  <si>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</si>
  <si>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</si>
  <si>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</si>
  <si>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</si>
  <si>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1244 Equipo de Transporte</t>
  </si>
  <si>
    <t>1246 Maquinaria, Otros Equipos y Herrami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</si>
  <si>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</si>
  <si>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</si>
  <si>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</si>
  <si>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</si>
  <si>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marzo de 2018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</si>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</sst>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2" fillId="0" borderId="0" applyFont="0" applyFill="0" applyBorder="0" applyAlignment="0" applyProtection="0"/>
  </cellStyleXfs>
  <cellXfs count="165">
    <xf numFmtId="0" fontId="0" fillId="0" borderId="0" xfId="0"/>
    <xf numFmtId="0" fontId="2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0" applyFont="1" applyFill="1" applyBorder="1"/>
    <xf numFmtId="0" fontId="6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6" fillId="0" borderId="0" xfId="0" applyFont="1" applyBorder="1" applyAlignment="1">
      <alignment horizontal="left"/>
    </xf>
    <xf numFmtId="0" fontId="9" fillId="3" borderId="0" xfId="0" applyFont="1" applyFill="1" applyBorder="1"/>
    <xf numFmtId="0" fontId="8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4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4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4" fillId="3" borderId="4" xfId="0" applyNumberFormat="1" applyFont="1" applyFill="1" applyBorder="1"/>
    <xf numFmtId="0" fontId="10" fillId="3" borderId="0" xfId="0" applyFont="1" applyFill="1" applyBorder="1"/>
    <xf numFmtId="164" fontId="2" fillId="3" borderId="3" xfId="0" applyNumberFormat="1" applyFont="1" applyFill="1" applyBorder="1"/>
    <xf numFmtId="164" fontId="2" fillId="3" borderId="4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/>
    </xf>
    <xf numFmtId="4" fontId="2" fillId="0" borderId="0" xfId="0" applyNumberFormat="1" applyFont="1" applyFill="1"/>
    <xf numFmtId="164" fontId="2" fillId="0" borderId="3" xfId="0" applyNumberFormat="1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4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4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4" fillId="3" borderId="8" xfId="0" applyNumberFormat="1" applyFont="1" applyFill="1" applyBorder="1"/>
    <xf numFmtId="164" fontId="4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/>
    </xf>
    <xf numFmtId="164" fontId="4" fillId="0" borderId="2" xfId="0" applyNumberFormat="1" applyFont="1" applyFill="1" applyBorder="1"/>
    <xf numFmtId="49" fontId="5" fillId="3" borderId="3" xfId="0" applyNumberFormat="1" applyFont="1" applyFill="1" applyBorder="1" applyAlignment="1">
      <alignment horizontal="left"/>
    </xf>
    <xf numFmtId="164" fontId="4" fillId="0" borderId="3" xfId="0" applyNumberFormat="1" applyFont="1" applyFill="1" applyBorder="1"/>
    <xf numFmtId="4" fontId="8" fillId="0" borderId="3" xfId="0" applyNumberFormat="1" applyFont="1" applyFill="1" applyBorder="1"/>
    <xf numFmtId="4" fontId="8" fillId="0" borderId="0" xfId="0" applyNumberFormat="1" applyFont="1" applyFill="1"/>
    <xf numFmtId="164" fontId="8" fillId="3" borderId="3" xfId="0" applyNumberFormat="1" applyFont="1" applyFill="1" applyBorder="1"/>
    <xf numFmtId="164" fontId="11" fillId="0" borderId="3" xfId="0" applyNumberFormat="1" applyFont="1" applyFill="1" applyBorder="1"/>
    <xf numFmtId="164" fontId="11" fillId="0" borderId="4" xfId="0" applyNumberFormat="1" applyFont="1" applyFill="1" applyBorder="1"/>
    <xf numFmtId="43" fontId="8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4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left" vertical="center" wrapText="1"/>
    </xf>
    <xf numFmtId="4" fontId="8" fillId="2" borderId="2" xfId="4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8" fillId="2" borderId="1" xfId="4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/>
    <xf numFmtId="4" fontId="2" fillId="0" borderId="0" xfId="0" applyNumberFormat="1" applyFont="1"/>
    <xf numFmtId="164" fontId="2" fillId="3" borderId="2" xfId="0" applyNumberFormat="1" applyFont="1" applyFill="1" applyBorder="1"/>
    <xf numFmtId="4" fontId="2" fillId="0" borderId="3" xfId="0" applyNumberFormat="1" applyFont="1" applyBorder="1"/>
    <xf numFmtId="164" fontId="2" fillId="3" borderId="9" xfId="0" applyNumberFormat="1" applyFont="1" applyFill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8" fillId="2" borderId="1" xfId="3" applyFont="1" applyFill="1" applyBorder="1" applyAlignment="1">
      <alignment horizontal="left" vertical="center" wrapText="1"/>
    </xf>
    <xf numFmtId="164" fontId="2" fillId="3" borderId="0" xfId="0" applyNumberFormat="1" applyFont="1" applyFill="1" applyBorder="1"/>
    <xf numFmtId="49" fontId="5" fillId="0" borderId="3" xfId="0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164" fontId="3" fillId="2" borderId="1" xfId="0" applyNumberFormat="1" applyFont="1" applyFill="1" applyBorder="1"/>
    <xf numFmtId="49" fontId="5" fillId="3" borderId="2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/>
    <xf numFmtId="4" fontId="2" fillId="0" borderId="0" xfId="2" applyNumberFormat="1" applyFont="1"/>
    <xf numFmtId="0" fontId="2" fillId="0" borderId="4" xfId="0" applyFont="1" applyBorder="1"/>
    <xf numFmtId="0" fontId="2" fillId="0" borderId="0" xfId="0" applyFont="1"/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8" fillId="2" borderId="2" xfId="3" applyFont="1" applyFill="1" applyBorder="1" applyAlignment="1">
      <alignment horizontal="center" vertical="center" wrapText="1"/>
    </xf>
    <xf numFmtId="164" fontId="4" fillId="3" borderId="16" xfId="0" applyNumberFormat="1" applyFont="1" applyFill="1" applyBorder="1"/>
    <xf numFmtId="0" fontId="4" fillId="3" borderId="0" xfId="0" applyFont="1" applyFill="1"/>
    <xf numFmtId="0" fontId="8" fillId="2" borderId="1" xfId="3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left"/>
    </xf>
    <xf numFmtId="166" fontId="4" fillId="0" borderId="3" xfId="0" applyNumberFormat="1" applyFont="1" applyFill="1" applyBorder="1"/>
    <xf numFmtId="49" fontId="5" fillId="0" borderId="4" xfId="0" applyNumberFormat="1" applyFont="1" applyFill="1" applyBorder="1" applyAlignment="1">
      <alignment horizontal="left"/>
    </xf>
    <xf numFmtId="164" fontId="11" fillId="3" borderId="6" xfId="0" applyNumberFormat="1" applyFont="1" applyFill="1" applyBorder="1"/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 applyBorder="1"/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43" fontId="13" fillId="2" borderId="1" xfId="1" applyFont="1" applyFill="1" applyBorder="1" applyAlignment="1">
      <alignment horizontal="center" vertical="center"/>
    </xf>
    <xf numFmtId="0" fontId="2" fillId="3" borderId="0" xfId="0" applyFont="1" applyFill="1" applyBorder="1"/>
    <xf numFmtId="0" fontId="13" fillId="0" borderId="1" xfId="0" applyFont="1" applyBorder="1" applyAlignment="1">
      <alignment vertical="center" wrapText="1"/>
    </xf>
    <xf numFmtId="0" fontId="2" fillId="0" borderId="1" xfId="0" applyFont="1" applyBorder="1"/>
    <xf numFmtId="43" fontId="14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3" fontId="15" fillId="0" borderId="1" xfId="1" applyFont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43" fontId="2" fillId="3" borderId="0" xfId="1" applyFont="1" applyFill="1" applyBorder="1"/>
    <xf numFmtId="4" fontId="8" fillId="3" borderId="0" xfId="0" applyNumberFormat="1" applyFont="1" applyFill="1"/>
    <xf numFmtId="43" fontId="2" fillId="3" borderId="0" xfId="0" applyNumberFormat="1" applyFont="1" applyFill="1"/>
    <xf numFmtId="4" fontId="0" fillId="0" borderId="0" xfId="0" applyNumberFormat="1"/>
    <xf numFmtId="0" fontId="13" fillId="0" borderId="1" xfId="0" applyFont="1" applyBorder="1" applyAlignment="1">
      <alignment vertical="center"/>
    </xf>
    <xf numFmtId="43" fontId="13" fillId="0" borderId="1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6" fillId="0" borderId="0" xfId="0" applyFont="1"/>
    <xf numFmtId="0" fontId="15" fillId="0" borderId="1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43" fontId="2" fillId="0" borderId="1" xfId="1" applyFont="1" applyBorder="1"/>
    <xf numFmtId="0" fontId="13" fillId="2" borderId="1" xfId="0" applyFont="1" applyFill="1" applyBorder="1" applyAlignment="1">
      <alignment vertical="center"/>
    </xf>
    <xf numFmtId="43" fontId="2" fillId="3" borderId="0" xfId="1" applyNumberFormat="1" applyFont="1" applyFill="1" applyBorder="1"/>
    <xf numFmtId="4" fontId="2" fillId="3" borderId="0" xfId="0" applyNumberFormat="1" applyFont="1" applyFill="1"/>
    <xf numFmtId="166" fontId="4" fillId="3" borderId="16" xfId="0" applyNumberFormat="1" applyFont="1" applyFill="1" applyBorder="1"/>
    <xf numFmtId="166" fontId="3" fillId="3" borderId="9" xfId="0" applyNumberFormat="1" applyFont="1" applyFill="1" applyBorder="1"/>
    <xf numFmtId="164" fontId="3" fillId="3" borderId="9" xfId="0" applyNumberFormat="1" applyFont="1" applyFill="1" applyBorder="1"/>
  </cellXfs>
  <cellStyles count="5">
    <cellStyle name="Millares" xfId="1" builtinId="3"/>
    <cellStyle name="Millares 2" xfId="4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1355912</xdr:colOff>
      <xdr:row>12</xdr:row>
      <xdr:rowOff>11206</xdr:rowOff>
    </xdr:from>
    <xdr:ext cx="2487706" cy="468013"/>
    <xdr:sp macro="" textlink="">
      <xdr:nvSpPr>
        <xdr:cNvPr id="2" name="2 Rectángulo"/>
        <xdr:cNvSpPr/>
      </xdr:nvSpPr>
      <xdr:spPr>
        <a:xfrm>
          <a:off x="6964232" y="3196366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750287" cy="468013"/>
    <xdr:sp macro="" textlink="">
      <xdr:nvSpPr>
        <xdr:cNvPr id="3" name="2 Rectángulo"/>
        <xdr:cNvSpPr/>
      </xdr:nvSpPr>
      <xdr:spPr>
        <a:xfrm>
          <a:off x="7437120" y="52959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918882</xdr:colOff>
      <xdr:row>45</xdr:row>
      <xdr:rowOff>100853</xdr:rowOff>
    </xdr:from>
    <xdr:ext cx="1750287" cy="468013"/>
    <xdr:sp macro="" textlink="">
      <xdr:nvSpPr>
        <xdr:cNvPr id="4" name="2 Rectángulo"/>
        <xdr:cNvSpPr/>
      </xdr:nvSpPr>
      <xdr:spPr>
        <a:xfrm>
          <a:off x="6527202" y="966395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952500</xdr:colOff>
      <xdr:row>55</xdr:row>
      <xdr:rowOff>168088</xdr:rowOff>
    </xdr:from>
    <xdr:ext cx="1750287" cy="468013"/>
    <xdr:sp macro="" textlink="">
      <xdr:nvSpPr>
        <xdr:cNvPr id="5" name="2 Rectángulo"/>
        <xdr:cNvSpPr/>
      </xdr:nvSpPr>
      <xdr:spPr>
        <a:xfrm>
          <a:off x="8389620" y="1178096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22411</xdr:colOff>
      <xdr:row>60</xdr:row>
      <xdr:rowOff>268940</xdr:rowOff>
    </xdr:from>
    <xdr:ext cx="1750287" cy="437029"/>
    <xdr:sp macro="" textlink="">
      <xdr:nvSpPr>
        <xdr:cNvPr id="6" name="2 Rectángulo"/>
        <xdr:cNvSpPr/>
      </xdr:nvSpPr>
      <xdr:spPr>
        <a:xfrm>
          <a:off x="7459531" y="1361156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0</xdr:col>
      <xdr:colOff>4661647</xdr:colOff>
      <xdr:row>132</xdr:row>
      <xdr:rowOff>22412</xdr:rowOff>
    </xdr:from>
    <xdr:ext cx="1750287" cy="437029"/>
    <xdr:sp macro="" textlink="">
      <xdr:nvSpPr>
        <xdr:cNvPr id="7" name="2 Rectángulo"/>
        <xdr:cNvSpPr/>
      </xdr:nvSpPr>
      <xdr:spPr>
        <a:xfrm>
          <a:off x="5446507" y="27256292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750794</xdr:colOff>
      <xdr:row>141</xdr:row>
      <xdr:rowOff>33618</xdr:rowOff>
    </xdr:from>
    <xdr:ext cx="1750287" cy="437029"/>
    <xdr:sp macro="" textlink="">
      <xdr:nvSpPr>
        <xdr:cNvPr id="8" name="2 Rectángulo"/>
        <xdr:cNvSpPr/>
      </xdr:nvSpPr>
      <xdr:spPr>
        <a:xfrm>
          <a:off x="6359114" y="2896675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</xdr:colOff>
      <xdr:row>173</xdr:row>
      <xdr:rowOff>246531</xdr:rowOff>
    </xdr:from>
    <xdr:ext cx="1587001" cy="338578"/>
    <xdr:sp macro="" textlink="">
      <xdr:nvSpPr>
        <xdr:cNvPr id="9" name="2 Rectángulo"/>
        <xdr:cNvSpPr/>
      </xdr:nvSpPr>
      <xdr:spPr>
        <a:xfrm>
          <a:off x="7532370" y="3467369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190</xdr:row>
      <xdr:rowOff>67235</xdr:rowOff>
    </xdr:from>
    <xdr:ext cx="1750287" cy="437029"/>
    <xdr:sp macro="" textlink="">
      <xdr:nvSpPr>
        <xdr:cNvPr id="10" name="2 Rectángulo"/>
        <xdr:cNvSpPr/>
      </xdr:nvSpPr>
      <xdr:spPr>
        <a:xfrm>
          <a:off x="7448326" y="3783195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199</xdr:row>
      <xdr:rowOff>33618</xdr:rowOff>
    </xdr:from>
    <xdr:ext cx="1750287" cy="437029"/>
    <xdr:sp macro="" textlink="">
      <xdr:nvSpPr>
        <xdr:cNvPr id="11" name="2 Rectángulo"/>
        <xdr:cNvSpPr/>
      </xdr:nvSpPr>
      <xdr:spPr>
        <a:xfrm>
          <a:off x="7448326" y="3968809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47625</xdr:colOff>
      <xdr:row>182</xdr:row>
      <xdr:rowOff>63500</xdr:rowOff>
    </xdr:from>
    <xdr:ext cx="1587001" cy="338578"/>
    <xdr:sp macro="" textlink="">
      <xdr:nvSpPr>
        <xdr:cNvPr id="14" name="2 Rectángulo"/>
        <xdr:cNvSpPr/>
      </xdr:nvSpPr>
      <xdr:spPr>
        <a:xfrm>
          <a:off x="7484745" y="36304220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0</xdr:colOff>
      <xdr:row>383</xdr:row>
      <xdr:rowOff>0</xdr:rowOff>
    </xdr:from>
    <xdr:ext cx="1750287" cy="437029"/>
    <xdr:sp macro="" textlink="">
      <xdr:nvSpPr>
        <xdr:cNvPr id="15" name="2 Rectángulo"/>
        <xdr:cNvSpPr/>
      </xdr:nvSpPr>
      <xdr:spPr>
        <a:xfrm>
          <a:off x="5608320" y="7501890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9"/>
  <sheetViews>
    <sheetView tabSelected="1" topLeftCell="A424" zoomScale="70" zoomScaleNormal="70" workbookViewId="0">
      <selection activeCell="A345" sqref="A345"/>
    </sheetView>
  </sheetViews>
  <sheetFormatPr baseColWidth="10" defaultColWidth="11.44140625" defaultRowHeight="13.2" x14ac:dyDescent="0.25"/>
  <cols>
    <col min="1" max="1" width="70.33203125" style="1" customWidth="1"/>
    <col min="2" max="5" width="23.77734375" style="1" customWidth="1"/>
    <col min="6" max="6" width="14.88671875" style="1" bestFit="1" customWidth="1"/>
    <col min="7" max="7" width="15.44140625" style="1" customWidth="1"/>
    <col min="8" max="16384" width="11.44140625" style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5" t="s">
        <v>0</v>
      </c>
      <c r="B2" s="6" t="s">
        <v>1</v>
      </c>
      <c r="C2" s="7"/>
      <c r="D2" s="8"/>
      <c r="E2" s="9"/>
      <c r="F2" s="5"/>
    </row>
    <row r="4" spans="1:6" x14ac:dyDescent="0.25">
      <c r="A4" s="11"/>
      <c r="B4" s="6"/>
      <c r="C4" s="7"/>
      <c r="D4" s="8"/>
      <c r="E4" s="9"/>
    </row>
    <row r="5" spans="1:6" x14ac:dyDescent="0.25">
      <c r="A5" s="12" t="s">
        <v>2</v>
      </c>
      <c r="B5" s="13"/>
      <c r="C5" s="4"/>
      <c r="D5" s="4"/>
      <c r="E5" s="4"/>
    </row>
    <row r="6" spans="1:6" ht="13.8" x14ac:dyDescent="0.3">
      <c r="A6" s="14"/>
      <c r="B6" s="3"/>
      <c r="C6" s="4"/>
      <c r="D6" s="4"/>
      <c r="E6" s="4"/>
    </row>
    <row r="7" spans="1:6" ht="13.8" x14ac:dyDescent="0.3">
      <c r="A7" s="15" t="s">
        <v>3</v>
      </c>
      <c r="B7" s="3"/>
      <c r="C7" s="4"/>
      <c r="D7" s="4"/>
      <c r="E7" s="4"/>
    </row>
    <row r="8" spans="1:6" ht="13.8" x14ac:dyDescent="0.3">
      <c r="B8" s="3"/>
    </row>
    <row r="9" spans="1:6" x14ac:dyDescent="0.25">
      <c r="A9" s="16" t="s">
        <v>4</v>
      </c>
      <c r="B9" s="8"/>
      <c r="C9" s="8"/>
      <c r="D9" s="8"/>
    </row>
    <row r="10" spans="1:6" x14ac:dyDescent="0.25">
      <c r="A10" s="17"/>
      <c r="B10" s="8"/>
      <c r="C10" s="8"/>
      <c r="D10" s="8"/>
    </row>
    <row r="11" spans="1:6" x14ac:dyDescent="0.25">
      <c r="A11" s="18" t="s">
        <v>5</v>
      </c>
      <c r="B11" s="19" t="s">
        <v>6</v>
      </c>
      <c r="C11" s="19" t="s">
        <v>7</v>
      </c>
      <c r="D11" s="19" t="s">
        <v>8</v>
      </c>
    </row>
    <row r="12" spans="1:6" ht="13.8" x14ac:dyDescent="0.3">
      <c r="A12" s="20" t="s">
        <v>9</v>
      </c>
      <c r="B12" s="21"/>
      <c r="C12" s="21">
        <v>0</v>
      </c>
      <c r="D12" s="21">
        <v>0</v>
      </c>
    </row>
    <row r="13" spans="1:6" ht="13.8" x14ac:dyDescent="0.3">
      <c r="A13" s="22"/>
      <c r="B13" s="23"/>
      <c r="C13" s="23">
        <v>0</v>
      </c>
      <c r="D13" s="23">
        <v>0</v>
      </c>
    </row>
    <row r="14" spans="1:6" ht="13.8" x14ac:dyDescent="0.3">
      <c r="A14" s="22" t="s">
        <v>10</v>
      </c>
      <c r="B14" s="23"/>
      <c r="C14" s="23">
        <v>0</v>
      </c>
      <c r="D14" s="23">
        <v>0</v>
      </c>
    </row>
    <row r="15" spans="1:6" ht="13.8" x14ac:dyDescent="0.3">
      <c r="A15" s="22"/>
      <c r="B15" s="23"/>
      <c r="C15" s="23">
        <v>0</v>
      </c>
      <c r="D15" s="23">
        <v>0</v>
      </c>
    </row>
    <row r="16" spans="1:6" ht="13.8" x14ac:dyDescent="0.3">
      <c r="A16" s="24" t="s">
        <v>11</v>
      </c>
      <c r="B16" s="25"/>
      <c r="C16" s="25">
        <v>0</v>
      </c>
      <c r="D16" s="25">
        <v>0</v>
      </c>
    </row>
    <row r="17" spans="1:5" x14ac:dyDescent="0.25">
      <c r="A17" s="17"/>
      <c r="B17" s="19">
        <f>SUM(B12:B16)</f>
        <v>0</v>
      </c>
      <c r="C17" s="19"/>
      <c r="D17" s="19">
        <f>SUM(D12:D16)</f>
        <v>0</v>
      </c>
    </row>
    <row r="18" spans="1:5" x14ac:dyDescent="0.25">
      <c r="A18" s="17"/>
      <c r="B18" s="8"/>
      <c r="C18" s="8"/>
      <c r="D18" s="8"/>
    </row>
    <row r="19" spans="1:5" x14ac:dyDescent="0.25">
      <c r="A19" s="17"/>
      <c r="B19" s="8"/>
      <c r="C19" s="8"/>
      <c r="D19" s="8"/>
    </row>
    <row r="20" spans="1:5" x14ac:dyDescent="0.25">
      <c r="A20" s="16" t="s">
        <v>12</v>
      </c>
      <c r="B20" s="26"/>
      <c r="C20" s="8"/>
      <c r="D20" s="8"/>
    </row>
    <row r="22" spans="1:5" x14ac:dyDescent="0.25">
      <c r="A22" s="18" t="s">
        <v>13</v>
      </c>
      <c r="B22" s="19" t="s">
        <v>6</v>
      </c>
      <c r="C22" s="19" t="s">
        <v>14</v>
      </c>
      <c r="D22" s="19" t="s">
        <v>15</v>
      </c>
    </row>
    <row r="23" spans="1:5" x14ac:dyDescent="0.25">
      <c r="A23" s="22" t="s">
        <v>16</v>
      </c>
      <c r="B23" s="27"/>
      <c r="C23" s="27"/>
      <c r="D23" s="27"/>
    </row>
    <row r="24" spans="1:5" x14ac:dyDescent="0.25">
      <c r="A24" s="22"/>
      <c r="B24" s="27"/>
      <c r="C24" s="27"/>
      <c r="D24" s="27"/>
    </row>
    <row r="25" spans="1:5" x14ac:dyDescent="0.25">
      <c r="A25" s="22" t="s">
        <v>17</v>
      </c>
      <c r="B25" s="27"/>
      <c r="C25" s="27"/>
      <c r="D25" s="27"/>
    </row>
    <row r="26" spans="1:5" x14ac:dyDescent="0.25">
      <c r="A26" s="22"/>
      <c r="B26" s="27"/>
      <c r="C26" s="27"/>
      <c r="D26" s="27"/>
    </row>
    <row r="27" spans="1:5" x14ac:dyDescent="0.25">
      <c r="A27" s="24"/>
      <c r="B27" s="28"/>
      <c r="C27" s="28"/>
      <c r="D27" s="28"/>
    </row>
    <row r="28" spans="1:5" x14ac:dyDescent="0.25">
      <c r="B28" s="19">
        <f>SUM(B23:B27)</f>
        <v>0</v>
      </c>
      <c r="C28" s="19">
        <f>SUM(C23:C27)</f>
        <v>0</v>
      </c>
      <c r="D28" s="19">
        <f>SUM(D23:D27)</f>
        <v>0</v>
      </c>
    </row>
    <row r="29" spans="1:5" x14ac:dyDescent="0.25">
      <c r="B29" s="29"/>
      <c r="C29" s="29"/>
      <c r="D29" s="29"/>
    </row>
    <row r="31" spans="1:5" x14ac:dyDescent="0.25">
      <c r="A31" s="18" t="s">
        <v>18</v>
      </c>
      <c r="B31" s="19" t="s">
        <v>6</v>
      </c>
      <c r="C31" s="19" t="s">
        <v>19</v>
      </c>
      <c r="D31" s="19" t="s">
        <v>20</v>
      </c>
      <c r="E31" s="19" t="s">
        <v>21</v>
      </c>
    </row>
    <row r="32" spans="1:5" x14ac:dyDescent="0.25">
      <c r="A32" s="30" t="s">
        <v>22</v>
      </c>
      <c r="B32" s="31">
        <f>SUM(C32:E32)</f>
        <v>70687.37</v>
      </c>
      <c r="C32" s="32">
        <v>64798.97</v>
      </c>
      <c r="D32" s="32">
        <v>0</v>
      </c>
      <c r="E32" s="32">
        <v>5888.4</v>
      </c>
    </row>
    <row r="33" spans="1:5" x14ac:dyDescent="0.25">
      <c r="A33" s="30"/>
      <c r="B33" s="32"/>
      <c r="C33" s="32"/>
      <c r="D33" s="32"/>
      <c r="E33" s="32"/>
    </row>
    <row r="34" spans="1:5" x14ac:dyDescent="0.25">
      <c r="A34" s="30" t="s">
        <v>23</v>
      </c>
      <c r="B34" s="31">
        <f>SUM(C34:E34)</f>
        <v>12000</v>
      </c>
      <c r="C34" s="32">
        <v>12000</v>
      </c>
      <c r="D34" s="32">
        <v>0</v>
      </c>
      <c r="E34" s="32"/>
    </row>
    <row r="35" spans="1:5" x14ac:dyDescent="0.25">
      <c r="A35" s="30"/>
      <c r="B35" s="32"/>
      <c r="C35" s="32"/>
      <c r="D35" s="32"/>
      <c r="E35" s="32"/>
    </row>
    <row r="36" spans="1:5" x14ac:dyDescent="0.25">
      <c r="A36" s="30" t="s">
        <v>24</v>
      </c>
      <c r="B36" s="31">
        <f>SUM(C36:E36)</f>
        <v>32027.07</v>
      </c>
      <c r="C36" s="32">
        <v>32027.07</v>
      </c>
      <c r="D36" s="32">
        <v>0</v>
      </c>
      <c r="E36" s="32"/>
    </row>
    <row r="37" spans="1:5" x14ac:dyDescent="0.25">
      <c r="A37" s="30"/>
      <c r="B37" s="32"/>
      <c r="C37" s="32"/>
      <c r="D37" s="32"/>
      <c r="E37" s="32"/>
    </row>
    <row r="38" spans="1:5" x14ac:dyDescent="0.25">
      <c r="A38" s="30" t="s">
        <v>25</v>
      </c>
      <c r="B38" s="31">
        <f>SUM(C38:E38)</f>
        <v>0</v>
      </c>
      <c r="C38" s="32">
        <v>0</v>
      </c>
      <c r="D38" s="32">
        <v>0</v>
      </c>
      <c r="E38" s="32">
        <v>0</v>
      </c>
    </row>
    <row r="39" spans="1:5" x14ac:dyDescent="0.25">
      <c r="A39" s="24"/>
      <c r="B39" s="28"/>
      <c r="C39" s="28"/>
      <c r="D39" s="28"/>
      <c r="E39" s="28"/>
    </row>
    <row r="40" spans="1:5" x14ac:dyDescent="0.25">
      <c r="B40" s="33">
        <f>SUM(B31:B39)</f>
        <v>114714.44</v>
      </c>
      <c r="C40" s="33">
        <f>SUM(C31:C39)</f>
        <v>108826.04000000001</v>
      </c>
      <c r="D40" s="33">
        <f>SUM(D31:D39)</f>
        <v>0</v>
      </c>
      <c r="E40" s="33">
        <f>SUM(E31:E39)</f>
        <v>5888.4</v>
      </c>
    </row>
    <row r="43" spans="1:5" x14ac:dyDescent="0.25">
      <c r="A43" s="16" t="s">
        <v>26</v>
      </c>
    </row>
    <row r="44" spans="1:5" x14ac:dyDescent="0.25">
      <c r="A44" s="34"/>
    </row>
    <row r="45" spans="1:5" x14ac:dyDescent="0.25">
      <c r="A45" s="18" t="s">
        <v>27</v>
      </c>
      <c r="B45" s="19" t="s">
        <v>6</v>
      </c>
      <c r="C45" s="19" t="s">
        <v>28</v>
      </c>
    </row>
    <row r="46" spans="1:5" ht="13.8" x14ac:dyDescent="0.3">
      <c r="A46" s="20" t="s">
        <v>29</v>
      </c>
      <c r="B46" s="21"/>
      <c r="C46" s="21">
        <v>0</v>
      </c>
    </row>
    <row r="47" spans="1:5" ht="13.8" x14ac:dyDescent="0.3">
      <c r="A47" s="22"/>
      <c r="B47" s="23"/>
      <c r="C47" s="23">
        <v>0</v>
      </c>
    </row>
    <row r="48" spans="1:5" ht="13.8" x14ac:dyDescent="0.3">
      <c r="A48" s="22" t="s">
        <v>30</v>
      </c>
      <c r="B48" s="23"/>
      <c r="C48" s="23"/>
    </row>
    <row r="49" spans="1:6" ht="13.8" x14ac:dyDescent="0.3">
      <c r="A49" s="24"/>
      <c r="B49" s="25"/>
      <c r="C49" s="25">
        <v>0</v>
      </c>
    </row>
    <row r="50" spans="1:6" x14ac:dyDescent="0.25">
      <c r="A50" s="35"/>
      <c r="B50" s="19">
        <f>SUM(B45:B49)</f>
        <v>0</v>
      </c>
      <c r="C50" s="19"/>
    </row>
    <row r="51" spans="1:6" ht="13.8" x14ac:dyDescent="0.3">
      <c r="A51" s="35"/>
      <c r="B51" s="36"/>
      <c r="C51" s="36"/>
    </row>
    <row r="53" spans="1:6" x14ac:dyDescent="0.25">
      <c r="A53" s="16" t="s">
        <v>31</v>
      </c>
    </row>
    <row r="54" spans="1:6" x14ac:dyDescent="0.25">
      <c r="A54" s="34"/>
    </row>
    <row r="55" spans="1:6" x14ac:dyDescent="0.25">
      <c r="A55" s="18" t="s">
        <v>32</v>
      </c>
      <c r="B55" s="19" t="s">
        <v>6</v>
      </c>
      <c r="C55" s="19" t="s">
        <v>7</v>
      </c>
      <c r="D55" s="19" t="s">
        <v>33</v>
      </c>
      <c r="E55" s="37" t="s">
        <v>34</v>
      </c>
      <c r="F55" s="19" t="s">
        <v>35</v>
      </c>
    </row>
    <row r="56" spans="1:6" ht="13.8" x14ac:dyDescent="0.3">
      <c r="A56" s="38" t="s">
        <v>36</v>
      </c>
      <c r="B56" s="36"/>
      <c r="C56" s="36">
        <v>0</v>
      </c>
      <c r="D56" s="36">
        <v>0</v>
      </c>
      <c r="E56" s="36">
        <v>0</v>
      </c>
      <c r="F56" s="39">
        <v>0</v>
      </c>
    </row>
    <row r="57" spans="1:6" ht="13.8" x14ac:dyDescent="0.3">
      <c r="A57" s="38"/>
      <c r="B57" s="36"/>
      <c r="C57" s="36">
        <v>0</v>
      </c>
      <c r="D57" s="36">
        <v>0</v>
      </c>
      <c r="E57" s="36">
        <v>0</v>
      </c>
      <c r="F57" s="39">
        <v>0</v>
      </c>
    </row>
    <row r="58" spans="1:6" ht="13.8" x14ac:dyDescent="0.3">
      <c r="A58" s="38"/>
      <c r="B58" s="36"/>
      <c r="C58" s="36">
        <v>0</v>
      </c>
      <c r="D58" s="36">
        <v>0</v>
      </c>
      <c r="E58" s="36">
        <v>0</v>
      </c>
      <c r="F58" s="39">
        <v>0</v>
      </c>
    </row>
    <row r="59" spans="1:6" ht="13.8" x14ac:dyDescent="0.3">
      <c r="A59" s="40"/>
      <c r="B59" s="41"/>
      <c r="C59" s="41">
        <v>0</v>
      </c>
      <c r="D59" s="41">
        <v>0</v>
      </c>
      <c r="E59" s="41">
        <v>0</v>
      </c>
      <c r="F59" s="42">
        <v>0</v>
      </c>
    </row>
    <row r="60" spans="1:6" x14ac:dyDescent="0.25">
      <c r="A60" s="35"/>
      <c r="B60" s="19">
        <f>SUM(B55:B59)</f>
        <v>0</v>
      </c>
      <c r="C60" s="43">
        <v>0</v>
      </c>
      <c r="D60" s="44">
        <v>0</v>
      </c>
      <c r="E60" s="44">
        <v>0</v>
      </c>
      <c r="F60" s="45">
        <v>0</v>
      </c>
    </row>
    <row r="61" spans="1:6" x14ac:dyDescent="0.25">
      <c r="A61" s="18" t="s">
        <v>37</v>
      </c>
      <c r="B61" s="19" t="s">
        <v>6</v>
      </c>
      <c r="C61" s="19" t="s">
        <v>7</v>
      </c>
      <c r="D61" s="19" t="s">
        <v>38</v>
      </c>
      <c r="E61" s="46"/>
      <c r="F61" s="46"/>
    </row>
    <row r="62" spans="1:6" ht="13.8" x14ac:dyDescent="0.3">
      <c r="A62" s="20" t="s">
        <v>39</v>
      </c>
      <c r="B62" s="39"/>
      <c r="C62" s="23">
        <v>0</v>
      </c>
      <c r="D62" s="23">
        <v>0</v>
      </c>
      <c r="E62" s="46"/>
      <c r="F62" s="46"/>
    </row>
    <row r="63" spans="1:6" ht="13.8" x14ac:dyDescent="0.3">
      <c r="A63" s="24"/>
      <c r="B63" s="39"/>
      <c r="C63" s="23">
        <v>0</v>
      </c>
      <c r="D63" s="23">
        <v>0</v>
      </c>
      <c r="E63" s="46"/>
      <c r="F63" s="46"/>
    </row>
    <row r="64" spans="1:6" x14ac:dyDescent="0.25">
      <c r="A64" s="35"/>
      <c r="B64" s="19">
        <f>SUM(B62:B63)</f>
        <v>0</v>
      </c>
      <c r="C64" s="47"/>
      <c r="D64" s="48"/>
      <c r="E64" s="46"/>
      <c r="F64" s="46"/>
    </row>
    <row r="65" spans="1:6" x14ac:dyDescent="0.25">
      <c r="A65" s="35"/>
      <c r="B65" s="46"/>
      <c r="C65" s="46"/>
      <c r="D65" s="46"/>
      <c r="E65" s="46"/>
      <c r="F65" s="46"/>
    </row>
    <row r="66" spans="1:6" x14ac:dyDescent="0.25">
      <c r="A66" s="16" t="s">
        <v>40</v>
      </c>
    </row>
    <row r="67" spans="1:6" x14ac:dyDescent="0.25">
      <c r="A67" s="18" t="s">
        <v>41</v>
      </c>
      <c r="B67" s="19" t="s">
        <v>42</v>
      </c>
      <c r="C67" s="19" t="s">
        <v>43</v>
      </c>
      <c r="D67" s="19" t="s">
        <v>44</v>
      </c>
      <c r="E67" s="19" t="s">
        <v>45</v>
      </c>
    </row>
    <row r="68" spans="1:6" ht="13.8" x14ac:dyDescent="0.3">
      <c r="A68" s="49" t="s">
        <v>46</v>
      </c>
      <c r="B68" s="50">
        <v>50411506.939999998</v>
      </c>
      <c r="C68" s="31">
        <v>50411506.939999998</v>
      </c>
      <c r="D68" s="27">
        <f>C68-B68</f>
        <v>0</v>
      </c>
      <c r="E68" s="27"/>
    </row>
    <row r="69" spans="1:6" ht="13.8" x14ac:dyDescent="0.3">
      <c r="A69" s="51" t="s">
        <v>47</v>
      </c>
      <c r="B69" s="52">
        <v>54151272.869999997</v>
      </c>
      <c r="C69" s="31">
        <v>54151272.869999997</v>
      </c>
      <c r="D69" s="27">
        <f>C69-B69</f>
        <v>0</v>
      </c>
      <c r="E69" s="27"/>
    </row>
    <row r="70" spans="1:6" x14ac:dyDescent="0.25">
      <c r="A70" s="22" t="s">
        <v>48</v>
      </c>
      <c r="B70" s="53">
        <f>SUM(B68:B69)</f>
        <v>104562779.81</v>
      </c>
      <c r="C70" s="54">
        <f>SUM(C68:C69)</f>
        <v>104562779.81</v>
      </c>
      <c r="D70" s="55">
        <f>C70-B70</f>
        <v>0</v>
      </c>
      <c r="E70" s="27"/>
    </row>
    <row r="71" spans="1:6" ht="13.8" x14ac:dyDescent="0.3">
      <c r="A71" s="51" t="s">
        <v>49</v>
      </c>
      <c r="B71" s="52">
        <v>3387811.09</v>
      </c>
      <c r="C71" s="52">
        <v>3387811.09</v>
      </c>
      <c r="D71" s="27">
        <f>C71-B71</f>
        <v>0</v>
      </c>
      <c r="E71" s="27"/>
    </row>
    <row r="72" spans="1:6" ht="13.8" x14ac:dyDescent="0.3">
      <c r="A72" s="51" t="s">
        <v>50</v>
      </c>
      <c r="B72" s="52">
        <v>7524730.8300000001</v>
      </c>
      <c r="C72" s="52">
        <v>7524730.8300000001</v>
      </c>
      <c r="D72" s="27">
        <f t="shared" ref="D72:D97" si="0">C72-B72</f>
        <v>0</v>
      </c>
      <c r="E72" s="27"/>
    </row>
    <row r="73" spans="1:6" ht="13.8" x14ac:dyDescent="0.3">
      <c r="A73" s="51" t="s">
        <v>51</v>
      </c>
      <c r="B73" s="52">
        <v>6380</v>
      </c>
      <c r="C73" s="52">
        <v>6380</v>
      </c>
      <c r="D73" s="27">
        <f t="shared" si="0"/>
        <v>0</v>
      </c>
      <c r="E73" s="27"/>
    </row>
    <row r="74" spans="1:6" ht="13.8" x14ac:dyDescent="0.3">
      <c r="A74" s="51" t="s">
        <v>52</v>
      </c>
      <c r="B74" s="52">
        <v>7680396.1699999999</v>
      </c>
      <c r="C74" s="52">
        <v>7680396.1699999999</v>
      </c>
      <c r="D74" s="27">
        <f t="shared" si="0"/>
        <v>0</v>
      </c>
      <c r="E74" s="27"/>
    </row>
    <row r="75" spans="1:6" ht="13.8" x14ac:dyDescent="0.3">
      <c r="A75" s="51" t="s">
        <v>53</v>
      </c>
      <c r="B75" s="52">
        <v>132534.89000000001</v>
      </c>
      <c r="C75" s="52">
        <v>132534.89000000001</v>
      </c>
      <c r="D75" s="27">
        <f t="shared" si="0"/>
        <v>0</v>
      </c>
      <c r="E75" s="27"/>
    </row>
    <row r="76" spans="1:6" ht="13.8" x14ac:dyDescent="0.3">
      <c r="A76" s="51" t="s">
        <v>54</v>
      </c>
      <c r="B76" s="52">
        <v>1053952.9099999999</v>
      </c>
      <c r="C76" s="52">
        <v>1053952.9099999999</v>
      </c>
      <c r="D76" s="27">
        <f t="shared" si="0"/>
        <v>0</v>
      </c>
      <c r="E76" s="27"/>
    </row>
    <row r="77" spans="1:6" ht="13.8" x14ac:dyDescent="0.3">
      <c r="A77" s="51" t="s">
        <v>55</v>
      </c>
      <c r="B77" s="52">
        <v>195703.67</v>
      </c>
      <c r="C77" s="52">
        <v>195703.67</v>
      </c>
      <c r="D77" s="27">
        <f t="shared" si="0"/>
        <v>0</v>
      </c>
      <c r="E77" s="27"/>
    </row>
    <row r="78" spans="1:6" ht="13.8" x14ac:dyDescent="0.3">
      <c r="A78" s="51" t="s">
        <v>56</v>
      </c>
      <c r="B78" s="52">
        <v>832577.94</v>
      </c>
      <c r="C78" s="52">
        <v>832577.94</v>
      </c>
      <c r="D78" s="27">
        <f t="shared" si="0"/>
        <v>0</v>
      </c>
      <c r="E78" s="27"/>
    </row>
    <row r="79" spans="1:6" ht="13.8" x14ac:dyDescent="0.3">
      <c r="A79" s="51" t="s">
        <v>57</v>
      </c>
      <c r="B79" s="52">
        <v>118798.16</v>
      </c>
      <c r="C79" s="52">
        <v>118798.16</v>
      </c>
      <c r="D79" s="27">
        <f t="shared" si="0"/>
        <v>0</v>
      </c>
      <c r="E79" s="27"/>
    </row>
    <row r="80" spans="1:6" ht="13.8" x14ac:dyDescent="0.3">
      <c r="A80" s="51" t="s">
        <v>58</v>
      </c>
      <c r="B80" s="52">
        <v>211315.94</v>
      </c>
      <c r="C80" s="52">
        <v>211315.94</v>
      </c>
      <c r="D80" s="27">
        <f t="shared" si="0"/>
        <v>0</v>
      </c>
      <c r="E80" s="27"/>
    </row>
    <row r="81" spans="1:5" ht="13.8" x14ac:dyDescent="0.3">
      <c r="A81" s="51" t="s">
        <v>59</v>
      </c>
      <c r="B81" s="52">
        <v>332953.90000000002</v>
      </c>
      <c r="C81" s="52">
        <v>332953.90000000002</v>
      </c>
      <c r="D81" s="27">
        <f t="shared" si="0"/>
        <v>0</v>
      </c>
      <c r="E81" s="27"/>
    </row>
    <row r="82" spans="1:5" ht="13.8" x14ac:dyDescent="0.3">
      <c r="A82" s="51" t="s">
        <v>60</v>
      </c>
      <c r="B82" s="52">
        <v>3738169.22</v>
      </c>
      <c r="C82" s="52">
        <v>3738169.22</v>
      </c>
      <c r="D82" s="27">
        <f t="shared" si="0"/>
        <v>0</v>
      </c>
      <c r="E82" s="27"/>
    </row>
    <row r="83" spans="1:5" ht="13.8" x14ac:dyDescent="0.3">
      <c r="A83" s="51" t="s">
        <v>61</v>
      </c>
      <c r="B83" s="52">
        <v>2805719.05</v>
      </c>
      <c r="C83" s="52">
        <v>2805719.05</v>
      </c>
      <c r="D83" s="27">
        <f t="shared" si="0"/>
        <v>0</v>
      </c>
      <c r="E83" s="27"/>
    </row>
    <row r="84" spans="1:5" ht="13.8" x14ac:dyDescent="0.3">
      <c r="A84" s="51" t="s">
        <v>62</v>
      </c>
      <c r="B84" s="52">
        <v>1606284</v>
      </c>
      <c r="C84" s="52">
        <v>1606284</v>
      </c>
      <c r="D84" s="27">
        <f t="shared" si="0"/>
        <v>0</v>
      </c>
      <c r="E84" s="27"/>
    </row>
    <row r="85" spans="1:5" ht="13.8" x14ac:dyDescent="0.3">
      <c r="A85" s="51" t="s">
        <v>63</v>
      </c>
      <c r="B85" s="52">
        <v>50353.19</v>
      </c>
      <c r="C85" s="52">
        <v>50353.19</v>
      </c>
      <c r="D85" s="27">
        <f t="shared" si="0"/>
        <v>0</v>
      </c>
      <c r="E85" s="27"/>
    </row>
    <row r="86" spans="1:5" ht="13.8" x14ac:dyDescent="0.3">
      <c r="A86" s="51" t="s">
        <v>64</v>
      </c>
      <c r="B86" s="52">
        <v>39100</v>
      </c>
      <c r="C86" s="52">
        <v>39100</v>
      </c>
      <c r="D86" s="27">
        <f t="shared" si="0"/>
        <v>0</v>
      </c>
      <c r="E86" s="27"/>
    </row>
    <row r="87" spans="1:5" ht="13.8" x14ac:dyDescent="0.3">
      <c r="A87" s="51" t="s">
        <v>65</v>
      </c>
      <c r="B87" s="52">
        <v>4723382.4800000004</v>
      </c>
      <c r="C87" s="52">
        <v>4723382.4800000004</v>
      </c>
      <c r="D87" s="27">
        <f t="shared" si="0"/>
        <v>0</v>
      </c>
      <c r="E87" s="27"/>
    </row>
    <row r="88" spans="1:5" ht="13.8" x14ac:dyDescent="0.3">
      <c r="A88" s="51" t="s">
        <v>66</v>
      </c>
      <c r="B88" s="52">
        <v>1661118.2</v>
      </c>
      <c r="C88" s="52">
        <v>1661118.2</v>
      </c>
      <c r="D88" s="27">
        <f t="shared" si="0"/>
        <v>0</v>
      </c>
      <c r="E88" s="27"/>
    </row>
    <row r="89" spans="1:5" ht="13.8" x14ac:dyDescent="0.3">
      <c r="A89" s="51" t="s">
        <v>67</v>
      </c>
      <c r="B89" s="52">
        <v>490855.6</v>
      </c>
      <c r="C89" s="52">
        <v>490855.6</v>
      </c>
      <c r="D89" s="27">
        <f t="shared" si="0"/>
        <v>0</v>
      </c>
      <c r="E89" s="27"/>
    </row>
    <row r="90" spans="1:5" ht="13.8" x14ac:dyDescent="0.3">
      <c r="A90" s="51" t="s">
        <v>68</v>
      </c>
      <c r="B90" s="52">
        <v>1639414.32</v>
      </c>
      <c r="C90" s="52">
        <v>1639414.32</v>
      </c>
      <c r="D90" s="27">
        <f t="shared" si="0"/>
        <v>0</v>
      </c>
      <c r="E90" s="27"/>
    </row>
    <row r="91" spans="1:5" ht="13.8" x14ac:dyDescent="0.3">
      <c r="A91" s="51" t="s">
        <v>69</v>
      </c>
      <c r="B91" s="52">
        <v>915573.31</v>
      </c>
      <c r="C91" s="52">
        <v>915573.31</v>
      </c>
      <c r="D91" s="27">
        <f t="shared" si="0"/>
        <v>0</v>
      </c>
      <c r="E91" s="27"/>
    </row>
    <row r="92" spans="1:5" ht="13.8" x14ac:dyDescent="0.3">
      <c r="A92" s="51" t="s">
        <v>70</v>
      </c>
      <c r="B92" s="52">
        <v>26352.14</v>
      </c>
      <c r="C92" s="52">
        <v>26352.14</v>
      </c>
      <c r="D92" s="27">
        <f t="shared" si="0"/>
        <v>0</v>
      </c>
      <c r="E92" s="27"/>
    </row>
    <row r="93" spans="1:5" ht="13.8" x14ac:dyDescent="0.3">
      <c r="A93" s="51" t="s">
        <v>71</v>
      </c>
      <c r="B93" s="52">
        <v>2318872.5299999998</v>
      </c>
      <c r="C93" s="52">
        <v>2318872.5299999998</v>
      </c>
      <c r="D93" s="27">
        <f t="shared" si="0"/>
        <v>0</v>
      </c>
      <c r="E93" s="27"/>
    </row>
    <row r="94" spans="1:5" ht="13.8" x14ac:dyDescent="0.3">
      <c r="A94" s="51" t="s">
        <v>72</v>
      </c>
      <c r="B94" s="52">
        <v>14872.63</v>
      </c>
      <c r="C94" s="52">
        <v>14872.63</v>
      </c>
      <c r="D94" s="27">
        <f t="shared" si="0"/>
        <v>0</v>
      </c>
      <c r="E94" s="27"/>
    </row>
    <row r="95" spans="1:5" ht="13.8" x14ac:dyDescent="0.3">
      <c r="A95" s="51" t="s">
        <v>73</v>
      </c>
      <c r="B95" s="52">
        <v>832891.37</v>
      </c>
      <c r="C95" s="52">
        <v>832891.37</v>
      </c>
      <c r="D95" s="27">
        <f t="shared" si="0"/>
        <v>0</v>
      </c>
      <c r="E95" s="27"/>
    </row>
    <row r="96" spans="1:5" ht="13.8" x14ac:dyDescent="0.3">
      <c r="A96" s="51" t="s">
        <v>74</v>
      </c>
      <c r="B96" s="52">
        <v>7574.81</v>
      </c>
      <c r="C96" s="52">
        <v>7574.81</v>
      </c>
      <c r="D96" s="27">
        <f t="shared" si="0"/>
        <v>0</v>
      </c>
      <c r="E96" s="27"/>
    </row>
    <row r="97" spans="1:5" ht="13.8" x14ac:dyDescent="0.3">
      <c r="A97" s="51" t="s">
        <v>75</v>
      </c>
      <c r="B97" s="52">
        <v>12000</v>
      </c>
      <c r="C97" s="52">
        <v>12000</v>
      </c>
      <c r="D97" s="27">
        <f t="shared" si="0"/>
        <v>0</v>
      </c>
      <c r="E97" s="27"/>
    </row>
    <row r="98" spans="1:5" ht="13.8" x14ac:dyDescent="0.3">
      <c r="A98" s="22" t="s">
        <v>76</v>
      </c>
      <c r="B98" s="56">
        <f>SUM(B71:B97)</f>
        <v>42359688.350000016</v>
      </c>
      <c r="C98" s="56">
        <f>SUM(C71:C97)</f>
        <v>42359688.350000016</v>
      </c>
      <c r="D98" s="56">
        <f>SUM(D71:D97)</f>
        <v>0</v>
      </c>
      <c r="E98" s="27"/>
    </row>
    <row r="99" spans="1:5" ht="13.8" x14ac:dyDescent="0.3">
      <c r="A99" s="51" t="s">
        <v>77</v>
      </c>
      <c r="B99" s="52">
        <v>-4355233.12</v>
      </c>
      <c r="C99" s="52">
        <v>-4355233.12</v>
      </c>
      <c r="D99" s="27">
        <f t="shared" ref="D99:D116" si="1">C99-B99</f>
        <v>0</v>
      </c>
      <c r="E99" s="27"/>
    </row>
    <row r="100" spans="1:5" ht="13.8" x14ac:dyDescent="0.3">
      <c r="A100" s="51" t="s">
        <v>78</v>
      </c>
      <c r="B100" s="52">
        <v>-7319884.1699999999</v>
      </c>
      <c r="C100" s="52">
        <v>-7319884.1699999999</v>
      </c>
      <c r="D100" s="27">
        <f t="shared" si="1"/>
        <v>0</v>
      </c>
      <c r="E100" s="27"/>
    </row>
    <row r="101" spans="1:5" ht="13.8" x14ac:dyDescent="0.3">
      <c r="A101" s="51" t="s">
        <v>79</v>
      </c>
      <c r="B101" s="52">
        <v>-3987.5</v>
      </c>
      <c r="C101" s="52">
        <v>-3987.5</v>
      </c>
      <c r="D101" s="27">
        <f t="shared" si="1"/>
        <v>0</v>
      </c>
      <c r="E101" s="27"/>
    </row>
    <row r="102" spans="1:5" ht="13.8" x14ac:dyDescent="0.3">
      <c r="A102" s="51" t="s">
        <v>80</v>
      </c>
      <c r="B102" s="52">
        <v>-8500</v>
      </c>
      <c r="C102" s="52">
        <v>-8500</v>
      </c>
      <c r="D102" s="27">
        <f t="shared" si="1"/>
        <v>0</v>
      </c>
      <c r="E102" s="27"/>
    </row>
    <row r="103" spans="1:5" ht="13.8" x14ac:dyDescent="0.3">
      <c r="A103" s="51" t="s">
        <v>81</v>
      </c>
      <c r="B103" s="52">
        <v>-5784514.2800000003</v>
      </c>
      <c r="C103" s="52">
        <v>-5784514.2800000003</v>
      </c>
      <c r="D103" s="27">
        <f t="shared" si="1"/>
        <v>0</v>
      </c>
      <c r="E103" s="27"/>
    </row>
    <row r="104" spans="1:5" ht="13.8" x14ac:dyDescent="0.3">
      <c r="A104" s="51" t="s">
        <v>82</v>
      </c>
      <c r="B104" s="52">
        <v>-365981.5</v>
      </c>
      <c r="C104" s="52">
        <v>-365981.5</v>
      </c>
      <c r="D104" s="27">
        <f t="shared" si="1"/>
        <v>0</v>
      </c>
      <c r="E104" s="27"/>
    </row>
    <row r="105" spans="1:5" ht="13.8" x14ac:dyDescent="0.3">
      <c r="A105" s="51" t="s">
        <v>83</v>
      </c>
      <c r="B105" s="52">
        <v>-251978.89</v>
      </c>
      <c r="C105" s="52">
        <v>-251978.89</v>
      </c>
      <c r="D105" s="27">
        <f t="shared" si="1"/>
        <v>0</v>
      </c>
      <c r="E105" s="27"/>
    </row>
    <row r="106" spans="1:5" ht="13.8" x14ac:dyDescent="0.3">
      <c r="A106" s="51" t="s">
        <v>84</v>
      </c>
      <c r="B106" s="52">
        <v>-52198.29</v>
      </c>
      <c r="C106" s="52">
        <v>-52198.29</v>
      </c>
      <c r="D106" s="27">
        <f t="shared" si="1"/>
        <v>0</v>
      </c>
      <c r="E106" s="27"/>
    </row>
    <row r="107" spans="1:5" ht="13.8" x14ac:dyDescent="0.3">
      <c r="A107" s="51" t="s">
        <v>85</v>
      </c>
      <c r="B107" s="52">
        <v>-110043.43</v>
      </c>
      <c r="C107" s="52">
        <v>-110043.43</v>
      </c>
      <c r="D107" s="27">
        <f t="shared" si="1"/>
        <v>0</v>
      </c>
      <c r="E107" s="27"/>
    </row>
    <row r="108" spans="1:5" ht="13.8" x14ac:dyDescent="0.3">
      <c r="A108" s="51" t="s">
        <v>86</v>
      </c>
      <c r="B108" s="52">
        <v>-3850276.95</v>
      </c>
      <c r="C108" s="52">
        <v>-3850276.95</v>
      </c>
      <c r="D108" s="27">
        <f t="shared" si="1"/>
        <v>0</v>
      </c>
      <c r="E108" s="27"/>
    </row>
    <row r="109" spans="1:5" ht="13.8" x14ac:dyDescent="0.3">
      <c r="A109" s="51" t="s">
        <v>87</v>
      </c>
      <c r="B109" s="52">
        <v>-3362275.41</v>
      </c>
      <c r="C109" s="52">
        <v>-3362275.41</v>
      </c>
      <c r="D109" s="27">
        <f t="shared" si="1"/>
        <v>0</v>
      </c>
      <c r="E109" s="27"/>
    </row>
    <row r="110" spans="1:5" ht="13.8" x14ac:dyDescent="0.3">
      <c r="A110" s="51" t="s">
        <v>88</v>
      </c>
      <c r="B110" s="52">
        <v>-39100</v>
      </c>
      <c r="C110" s="52">
        <v>-39100</v>
      </c>
      <c r="D110" s="27">
        <f t="shared" si="1"/>
        <v>0</v>
      </c>
      <c r="E110" s="27"/>
    </row>
    <row r="111" spans="1:5" ht="13.8" x14ac:dyDescent="0.3">
      <c r="A111" s="51" t="s">
        <v>89</v>
      </c>
      <c r="B111" s="52">
        <v>-2513180.69</v>
      </c>
      <c r="C111" s="52">
        <v>-2513180.69</v>
      </c>
      <c r="D111" s="27">
        <f t="shared" si="1"/>
        <v>0</v>
      </c>
      <c r="E111" s="27"/>
    </row>
    <row r="112" spans="1:5" ht="13.8" x14ac:dyDescent="0.3">
      <c r="A112" s="51" t="s">
        <v>90</v>
      </c>
      <c r="B112" s="52">
        <v>-219177.04</v>
      </c>
      <c r="C112" s="52">
        <v>-219177.04</v>
      </c>
      <c r="D112" s="27">
        <f t="shared" si="1"/>
        <v>0</v>
      </c>
      <c r="E112" s="27"/>
    </row>
    <row r="113" spans="1:7" ht="13.8" x14ac:dyDescent="0.3">
      <c r="A113" s="51" t="s">
        <v>91</v>
      </c>
      <c r="B113" s="52">
        <v>-1823179.57</v>
      </c>
      <c r="C113" s="52">
        <v>-1823179.57</v>
      </c>
      <c r="D113" s="27">
        <f t="shared" si="1"/>
        <v>0</v>
      </c>
      <c r="E113" s="27"/>
    </row>
    <row r="114" spans="1:7" ht="13.8" x14ac:dyDescent="0.3">
      <c r="A114" s="51" t="s">
        <v>92</v>
      </c>
      <c r="B114" s="52">
        <v>-104338.44</v>
      </c>
      <c r="C114" s="52">
        <v>-104338.44</v>
      </c>
      <c r="D114" s="27">
        <f t="shared" si="1"/>
        <v>0</v>
      </c>
      <c r="E114" s="27"/>
    </row>
    <row r="115" spans="1:7" ht="13.8" x14ac:dyDescent="0.3">
      <c r="A115" s="51" t="s">
        <v>93</v>
      </c>
      <c r="B115" s="52">
        <v>-695457.57</v>
      </c>
      <c r="C115" s="52">
        <v>-695457.57</v>
      </c>
      <c r="D115" s="27">
        <f t="shared" si="1"/>
        <v>0</v>
      </c>
      <c r="E115" s="27"/>
    </row>
    <row r="116" spans="1:7" ht="13.8" x14ac:dyDescent="0.3">
      <c r="A116" s="51" t="s">
        <v>94</v>
      </c>
      <c r="B116" s="52">
        <v>-129909.27</v>
      </c>
      <c r="C116" s="52">
        <v>-129909.27</v>
      </c>
      <c r="D116" s="27">
        <f t="shared" si="1"/>
        <v>0</v>
      </c>
      <c r="E116" s="27"/>
    </row>
    <row r="117" spans="1:7" ht="13.8" x14ac:dyDescent="0.3">
      <c r="A117" s="24" t="s">
        <v>95</v>
      </c>
      <c r="B117" s="57">
        <f>SUM(B99:B116)</f>
        <v>-30989216.120000001</v>
      </c>
      <c r="C117" s="57">
        <f>SUM(C99:C116)</f>
        <v>-30989216.120000001</v>
      </c>
      <c r="D117" s="57">
        <f>SUM(D99:D116)</f>
        <v>0</v>
      </c>
      <c r="E117" s="27">
        <v>0</v>
      </c>
    </row>
    <row r="118" spans="1:7" ht="18" customHeight="1" x14ac:dyDescent="0.25">
      <c r="B118" s="58">
        <f>B70+B98+B117</f>
        <v>115933252.04000002</v>
      </c>
      <c r="C118" s="58">
        <f>C70+C98+C117</f>
        <v>115933252.04000002</v>
      </c>
      <c r="D118" s="58">
        <f>D70+D98+D117</f>
        <v>0</v>
      </c>
      <c r="E118" s="59"/>
      <c r="G118" s="60"/>
    </row>
    <row r="121" spans="1:7" ht="21.75" customHeight="1" x14ac:dyDescent="0.25">
      <c r="A121" s="18" t="s">
        <v>96</v>
      </c>
      <c r="B121" s="19" t="s">
        <v>42</v>
      </c>
      <c r="C121" s="19" t="s">
        <v>43</v>
      </c>
      <c r="D121" s="19" t="s">
        <v>44</v>
      </c>
      <c r="E121" s="19" t="s">
        <v>45</v>
      </c>
    </row>
    <row r="122" spans="1:7" ht="13.8" x14ac:dyDescent="0.3">
      <c r="A122" s="22" t="s">
        <v>97</v>
      </c>
      <c r="B122" s="52">
        <v>88673.43</v>
      </c>
      <c r="C122" s="52">
        <v>88673.43</v>
      </c>
      <c r="D122" s="23">
        <f>C122-B122</f>
        <v>0</v>
      </c>
      <c r="E122" s="23"/>
    </row>
    <row r="123" spans="1:7" ht="13.8" x14ac:dyDescent="0.3">
      <c r="A123" s="22"/>
      <c r="B123" s="52"/>
      <c r="C123" s="52"/>
      <c r="D123" s="23"/>
      <c r="E123" s="23"/>
    </row>
    <row r="124" spans="1:7" ht="13.8" x14ac:dyDescent="0.3">
      <c r="A124" s="22" t="s">
        <v>98</v>
      </c>
      <c r="B124" s="23">
        <v>0</v>
      </c>
      <c r="C124" s="23">
        <v>0</v>
      </c>
      <c r="D124" s="23"/>
      <c r="E124" s="23"/>
    </row>
    <row r="125" spans="1:7" ht="13.8" x14ac:dyDescent="0.3">
      <c r="A125" s="22"/>
      <c r="B125" s="23"/>
      <c r="C125" s="23"/>
      <c r="D125" s="23"/>
      <c r="E125" s="23"/>
    </row>
    <row r="126" spans="1:7" ht="13.8" x14ac:dyDescent="0.3">
      <c r="A126" s="22" t="s">
        <v>95</v>
      </c>
      <c r="B126" s="52">
        <v>-51389.27</v>
      </c>
      <c r="C126" s="52">
        <v>-51389.27</v>
      </c>
      <c r="D126" s="23">
        <f>C126-B126</f>
        <v>0</v>
      </c>
      <c r="E126" s="23"/>
    </row>
    <row r="127" spans="1:7" ht="13.8" x14ac:dyDescent="0.3">
      <c r="A127" s="61"/>
      <c r="B127" s="25"/>
      <c r="C127" s="25"/>
      <c r="D127" s="25"/>
      <c r="E127" s="25"/>
    </row>
    <row r="128" spans="1:7" x14ac:dyDescent="0.25">
      <c r="B128" s="62">
        <f>B122+B126</f>
        <v>37284.159999999996</v>
      </c>
      <c r="C128" s="62">
        <f>C122+C126</f>
        <v>37284.159999999996</v>
      </c>
      <c r="D128" s="19">
        <f>SUM(D126:D127)</f>
        <v>0</v>
      </c>
      <c r="E128" s="59"/>
    </row>
    <row r="132" spans="1:3" x14ac:dyDescent="0.25">
      <c r="A132" s="18" t="s">
        <v>99</v>
      </c>
      <c r="B132" s="19" t="s">
        <v>6</v>
      </c>
    </row>
    <row r="133" spans="1:3" ht="13.8" x14ac:dyDescent="0.3">
      <c r="A133" s="20" t="s">
        <v>100</v>
      </c>
      <c r="B133" s="21"/>
    </row>
    <row r="134" spans="1:3" ht="13.8" x14ac:dyDescent="0.3">
      <c r="A134" s="22"/>
      <c r="B134" s="23"/>
    </row>
    <row r="135" spans="1:3" ht="13.8" x14ac:dyDescent="0.3">
      <c r="A135" s="24"/>
      <c r="B135" s="25"/>
    </row>
    <row r="136" spans="1:3" x14ac:dyDescent="0.25">
      <c r="B136" s="19">
        <f>SUM(B134:B135)</f>
        <v>0</v>
      </c>
    </row>
    <row r="137" spans="1:3" x14ac:dyDescent="0.25">
      <c r="B137" s="63"/>
    </row>
    <row r="138" spans="1:3" ht="13.8" x14ac:dyDescent="0.3">
      <c r="A138" s="3"/>
    </row>
    <row r="140" spans="1:3" x14ac:dyDescent="0.25">
      <c r="A140" s="64" t="s">
        <v>101</v>
      </c>
      <c r="B140" s="65" t="s">
        <v>6</v>
      </c>
      <c r="C140" s="66" t="s">
        <v>102</v>
      </c>
    </row>
    <row r="141" spans="1:3" x14ac:dyDescent="0.25">
      <c r="A141" s="67"/>
      <c r="B141" s="68"/>
      <c r="C141" s="69"/>
    </row>
    <row r="142" spans="1:3" x14ac:dyDescent="0.25">
      <c r="A142" s="70"/>
      <c r="B142" s="71"/>
      <c r="C142" s="72"/>
    </row>
    <row r="143" spans="1:3" x14ac:dyDescent="0.25">
      <c r="A143" s="73"/>
      <c r="B143" s="74"/>
      <c r="C143" s="74"/>
    </row>
    <row r="144" spans="1:3" x14ac:dyDescent="0.25">
      <c r="A144" s="73"/>
      <c r="B144" s="74"/>
      <c r="C144" s="74"/>
    </row>
    <row r="145" spans="1:5" x14ac:dyDescent="0.25">
      <c r="A145" s="75"/>
      <c r="B145" s="76"/>
      <c r="C145" s="76"/>
    </row>
    <row r="146" spans="1:5" x14ac:dyDescent="0.25">
      <c r="B146" s="19">
        <f>SUM(B144:B145)</f>
        <v>0</v>
      </c>
      <c r="C146" s="19"/>
    </row>
    <row r="149" spans="1:5" x14ac:dyDescent="0.25">
      <c r="A149" s="12" t="s">
        <v>103</v>
      </c>
    </row>
    <row r="151" spans="1:5" x14ac:dyDescent="0.25">
      <c r="A151" s="64" t="s">
        <v>104</v>
      </c>
      <c r="B151" s="77" t="s">
        <v>6</v>
      </c>
      <c r="C151" s="19" t="s">
        <v>19</v>
      </c>
      <c r="D151" s="19" t="s">
        <v>20</v>
      </c>
      <c r="E151" s="19" t="s">
        <v>21</v>
      </c>
    </row>
    <row r="152" spans="1:5" x14ac:dyDescent="0.25">
      <c r="A152" s="49" t="s">
        <v>105</v>
      </c>
      <c r="B152" s="78">
        <v>-153412.48000000001</v>
      </c>
      <c r="C152" s="79">
        <v>-153412.48000000001</v>
      </c>
      <c r="D152" s="80"/>
      <c r="E152" s="80"/>
    </row>
    <row r="153" spans="1:5" x14ac:dyDescent="0.25">
      <c r="A153" s="51" t="s">
        <v>106</v>
      </c>
      <c r="B153" s="81">
        <v>-92641.01</v>
      </c>
      <c r="C153" s="79">
        <v>-92641.01</v>
      </c>
      <c r="D153" s="27"/>
      <c r="E153" s="27"/>
    </row>
    <row r="154" spans="1:5" x14ac:dyDescent="0.25">
      <c r="A154" s="51" t="s">
        <v>107</v>
      </c>
      <c r="B154" s="81">
        <v>-95420.32</v>
      </c>
      <c r="C154" s="79">
        <v>-95420.32</v>
      </c>
      <c r="D154" s="27"/>
      <c r="E154" s="27"/>
    </row>
    <row r="155" spans="1:5" x14ac:dyDescent="0.25">
      <c r="A155" s="51" t="s">
        <v>108</v>
      </c>
      <c r="B155" s="81">
        <v>-295367.31</v>
      </c>
      <c r="C155" s="79">
        <v>-295367.31</v>
      </c>
      <c r="D155" s="27"/>
      <c r="E155" s="27"/>
    </row>
    <row r="156" spans="1:5" x14ac:dyDescent="0.25">
      <c r="A156" s="51" t="s">
        <v>109</v>
      </c>
      <c r="B156" s="81">
        <v>-51295</v>
      </c>
      <c r="C156" s="79">
        <v>-51295</v>
      </c>
      <c r="D156" s="27"/>
      <c r="E156" s="27"/>
    </row>
    <row r="157" spans="1:5" x14ac:dyDescent="0.25">
      <c r="A157" s="51" t="s">
        <v>110</v>
      </c>
      <c r="B157" s="81">
        <v>-5130.3500000000004</v>
      </c>
      <c r="C157" s="79">
        <v>-5130.3500000000004</v>
      </c>
      <c r="D157" s="27"/>
      <c r="E157" s="27"/>
    </row>
    <row r="158" spans="1:5" x14ac:dyDescent="0.25">
      <c r="A158" s="51" t="s">
        <v>111</v>
      </c>
      <c r="B158" s="81">
        <v>-59367.4</v>
      </c>
      <c r="C158" s="79">
        <v>-59367.4</v>
      </c>
      <c r="D158" s="27"/>
      <c r="E158" s="27"/>
    </row>
    <row r="159" spans="1:5" x14ac:dyDescent="0.25">
      <c r="A159" s="51" t="s">
        <v>112</v>
      </c>
      <c r="B159" s="81">
        <v>-41832.33</v>
      </c>
      <c r="C159" s="79">
        <v>-41832.33</v>
      </c>
      <c r="D159" s="27"/>
      <c r="E159" s="27"/>
    </row>
    <row r="160" spans="1:5" x14ac:dyDescent="0.25">
      <c r="A160" s="51" t="s">
        <v>113</v>
      </c>
      <c r="B160" s="81">
        <v>-11391.21</v>
      </c>
      <c r="C160" s="79">
        <v>-11391.21</v>
      </c>
      <c r="D160" s="27"/>
      <c r="E160" s="27"/>
    </row>
    <row r="161" spans="1:5" x14ac:dyDescent="0.25">
      <c r="A161" s="51" t="s">
        <v>114</v>
      </c>
      <c r="B161" s="81">
        <v>-438.87</v>
      </c>
      <c r="C161" s="79">
        <v>-438.87</v>
      </c>
      <c r="D161" s="27"/>
      <c r="E161" s="27"/>
    </row>
    <row r="162" spans="1:5" x14ac:dyDescent="0.25">
      <c r="A162" s="51" t="s">
        <v>115</v>
      </c>
      <c r="B162" s="81">
        <v>-31961</v>
      </c>
      <c r="C162" s="79">
        <v>-31961</v>
      </c>
      <c r="D162" s="27"/>
      <c r="E162" s="27"/>
    </row>
    <row r="163" spans="1:5" x14ac:dyDescent="0.25">
      <c r="A163" s="51" t="s">
        <v>116</v>
      </c>
      <c r="B163" s="81">
        <v>-335.41</v>
      </c>
      <c r="C163" s="79">
        <v>-335.41</v>
      </c>
      <c r="D163" s="27"/>
      <c r="E163" s="27"/>
    </row>
    <row r="164" spans="1:5" x14ac:dyDescent="0.25">
      <c r="A164" s="51" t="s">
        <v>117</v>
      </c>
      <c r="B164" s="81">
        <v>-4466.78</v>
      </c>
      <c r="C164" s="79">
        <v>-4466.78</v>
      </c>
      <c r="D164" s="27"/>
      <c r="E164" s="27"/>
    </row>
    <row r="165" spans="1:5" x14ac:dyDescent="0.25">
      <c r="A165" s="51" t="s">
        <v>118</v>
      </c>
      <c r="B165" s="81">
        <v>-0.6</v>
      </c>
      <c r="C165" s="79">
        <v>-0.6</v>
      </c>
      <c r="D165" s="27"/>
      <c r="E165" s="27"/>
    </row>
    <row r="166" spans="1:5" x14ac:dyDescent="0.25">
      <c r="A166" s="51" t="s">
        <v>119</v>
      </c>
      <c r="B166" s="81">
        <v>-17858.64</v>
      </c>
      <c r="C166" s="79">
        <v>-17858.64</v>
      </c>
      <c r="D166" s="27"/>
      <c r="E166" s="27"/>
    </row>
    <row r="167" spans="1:5" x14ac:dyDescent="0.25">
      <c r="A167" s="51" t="s">
        <v>120</v>
      </c>
      <c r="B167" s="81">
        <v>-4137482.29</v>
      </c>
      <c r="C167" s="79">
        <v>-4137482.29</v>
      </c>
      <c r="D167" s="27"/>
      <c r="E167" s="27"/>
    </row>
    <row r="168" spans="1:5" x14ac:dyDescent="0.25">
      <c r="A168" s="51" t="s">
        <v>121</v>
      </c>
      <c r="B168" s="81">
        <v>-1971.67</v>
      </c>
      <c r="C168" s="79">
        <v>-1971.67</v>
      </c>
      <c r="D168" s="27"/>
      <c r="E168" s="27"/>
    </row>
    <row r="169" spans="1:5" x14ac:dyDescent="0.25">
      <c r="A169" s="24"/>
      <c r="B169" s="28"/>
      <c r="C169" s="82"/>
      <c r="D169" s="28"/>
      <c r="E169" s="28"/>
    </row>
    <row r="170" spans="1:5" x14ac:dyDescent="0.25">
      <c r="B170" s="83">
        <f>SUM(B152:B169)</f>
        <v>-5000372.67</v>
      </c>
      <c r="C170" s="83">
        <f>SUM(C152:C169)</f>
        <v>-5000372.67</v>
      </c>
      <c r="D170" s="83">
        <f>SUM(D152:D169)</f>
        <v>0</v>
      </c>
      <c r="E170" s="83">
        <f>SUM(E152:E169)</f>
        <v>0</v>
      </c>
    </row>
    <row r="174" spans="1:5" x14ac:dyDescent="0.25">
      <c r="A174" s="64" t="s">
        <v>122</v>
      </c>
      <c r="B174" s="65" t="s">
        <v>6</v>
      </c>
      <c r="C174" s="19" t="s">
        <v>123</v>
      </c>
      <c r="D174" s="19" t="s">
        <v>102</v>
      </c>
    </row>
    <row r="175" spans="1:5" x14ac:dyDescent="0.25">
      <c r="A175" s="84" t="s">
        <v>124</v>
      </c>
      <c r="B175" s="85"/>
      <c r="C175" s="86"/>
      <c r="D175" s="87"/>
    </row>
    <row r="176" spans="1:5" x14ac:dyDescent="0.25">
      <c r="A176" s="88"/>
      <c r="B176" s="89"/>
      <c r="C176" s="90"/>
      <c r="D176" s="91"/>
    </row>
    <row r="177" spans="1:4" x14ac:dyDescent="0.25">
      <c r="A177" s="92"/>
      <c r="B177" s="93"/>
      <c r="C177" s="94"/>
      <c r="D177" s="95"/>
    </row>
    <row r="178" spans="1:4" x14ac:dyDescent="0.25">
      <c r="B178" s="19">
        <f>SUM(B176:B177)</f>
        <v>0</v>
      </c>
      <c r="C178" s="96"/>
      <c r="D178" s="97"/>
    </row>
    <row r="182" spans="1:4" ht="26.4" x14ac:dyDescent="0.25">
      <c r="A182" s="64" t="s">
        <v>125</v>
      </c>
      <c r="B182" s="77" t="s">
        <v>6</v>
      </c>
      <c r="C182" s="19" t="s">
        <v>123</v>
      </c>
      <c r="D182" s="19" t="s">
        <v>102</v>
      </c>
    </row>
    <row r="183" spans="1:4" ht="13.8" x14ac:dyDescent="0.3">
      <c r="A183" s="84" t="s">
        <v>126</v>
      </c>
      <c r="B183" s="52">
        <v>0</v>
      </c>
      <c r="C183" s="86"/>
      <c r="D183" s="87"/>
    </row>
    <row r="184" spans="1:4" x14ac:dyDescent="0.25">
      <c r="A184" s="88"/>
      <c r="B184" s="89"/>
      <c r="C184" s="90"/>
      <c r="D184" s="91"/>
    </row>
    <row r="185" spans="1:4" x14ac:dyDescent="0.25">
      <c r="A185" s="92"/>
      <c r="B185" s="93"/>
      <c r="C185" s="94"/>
      <c r="D185" s="95"/>
    </row>
    <row r="186" spans="1:4" x14ac:dyDescent="0.25">
      <c r="B186" s="19">
        <f>SUM(B184:B185)</f>
        <v>0</v>
      </c>
      <c r="C186" s="96"/>
      <c r="D186" s="97"/>
    </row>
    <row r="187" spans="1:4" ht="13.8" x14ac:dyDescent="0.3">
      <c r="A187" s="3"/>
    </row>
    <row r="188" spans="1:4" ht="13.8" x14ac:dyDescent="0.3">
      <c r="A188" s="3"/>
    </row>
    <row r="190" spans="1:4" x14ac:dyDescent="0.25">
      <c r="A190" s="64" t="s">
        <v>127</v>
      </c>
      <c r="B190" s="65" t="s">
        <v>6</v>
      </c>
      <c r="C190" s="19" t="s">
        <v>123</v>
      </c>
      <c r="D190" s="19" t="s">
        <v>102</v>
      </c>
    </row>
    <row r="191" spans="1:4" x14ac:dyDescent="0.25">
      <c r="A191" s="84" t="s">
        <v>128</v>
      </c>
      <c r="B191" s="85"/>
      <c r="C191" s="86"/>
      <c r="D191" s="87"/>
    </row>
    <row r="192" spans="1:4" x14ac:dyDescent="0.25">
      <c r="A192" s="88"/>
      <c r="B192" s="89"/>
      <c r="C192" s="90"/>
      <c r="D192" s="91"/>
    </row>
    <row r="193" spans="1:4" x14ac:dyDescent="0.25">
      <c r="A193" s="92"/>
      <c r="B193" s="93"/>
      <c r="C193" s="94"/>
      <c r="D193" s="95"/>
    </row>
    <row r="194" spans="1:4" x14ac:dyDescent="0.25">
      <c r="B194" s="19">
        <f>SUM(B192:B193)</f>
        <v>0</v>
      </c>
      <c r="C194" s="96"/>
      <c r="D194" s="97"/>
    </row>
    <row r="199" spans="1:4" x14ac:dyDescent="0.25">
      <c r="A199" s="64" t="s">
        <v>129</v>
      </c>
      <c r="B199" s="65" t="s">
        <v>6</v>
      </c>
      <c r="C199" s="98" t="s">
        <v>123</v>
      </c>
      <c r="D199" s="98" t="s">
        <v>33</v>
      </c>
    </row>
    <row r="200" spans="1:4" ht="13.8" x14ac:dyDescent="0.3">
      <c r="A200" s="84" t="s">
        <v>130</v>
      </c>
      <c r="B200" s="21"/>
      <c r="C200" s="21">
        <v>0</v>
      </c>
      <c r="D200" s="21">
        <v>0</v>
      </c>
    </row>
    <row r="201" spans="1:4" ht="13.8" x14ac:dyDescent="0.3">
      <c r="A201" s="22"/>
      <c r="B201" s="23"/>
      <c r="C201" s="23">
        <v>0</v>
      </c>
      <c r="D201" s="23">
        <v>0</v>
      </c>
    </row>
    <row r="202" spans="1:4" x14ac:dyDescent="0.25">
      <c r="A202" s="24"/>
      <c r="B202" s="99"/>
      <c r="C202" s="99">
        <v>0</v>
      </c>
      <c r="D202" s="99">
        <v>0</v>
      </c>
    </row>
    <row r="203" spans="1:4" x14ac:dyDescent="0.25">
      <c r="B203" s="19">
        <f>SUM(B201:B202)</f>
        <v>0</v>
      </c>
      <c r="C203" s="96"/>
      <c r="D203" s="97"/>
    </row>
    <row r="206" spans="1:4" x14ac:dyDescent="0.25">
      <c r="A206" s="12" t="s">
        <v>131</v>
      </c>
    </row>
    <row r="207" spans="1:4" x14ac:dyDescent="0.25">
      <c r="A207" s="12"/>
    </row>
    <row r="208" spans="1:4" x14ac:dyDescent="0.25">
      <c r="A208" s="12" t="s">
        <v>132</v>
      </c>
    </row>
    <row r="210" spans="1:4" x14ac:dyDescent="0.25">
      <c r="A210" s="100" t="s">
        <v>133</v>
      </c>
      <c r="B210" s="77" t="s">
        <v>6</v>
      </c>
      <c r="C210" s="19" t="s">
        <v>134</v>
      </c>
      <c r="D210" s="19" t="s">
        <v>33</v>
      </c>
    </row>
    <row r="211" spans="1:4" x14ac:dyDescent="0.25">
      <c r="A211" s="49" t="s">
        <v>135</v>
      </c>
      <c r="B211" s="27">
        <v>-33000</v>
      </c>
      <c r="C211" s="80"/>
      <c r="D211" s="80"/>
    </row>
    <row r="212" spans="1:4" x14ac:dyDescent="0.25">
      <c r="A212" s="51" t="s">
        <v>136</v>
      </c>
      <c r="B212" s="101">
        <v>-7000</v>
      </c>
      <c r="C212" s="27"/>
      <c r="D212" s="27"/>
    </row>
    <row r="213" spans="1:4" x14ac:dyDescent="0.25">
      <c r="A213" s="102" t="s">
        <v>137</v>
      </c>
      <c r="B213" s="103">
        <v>-40000</v>
      </c>
      <c r="C213" s="27"/>
      <c r="D213" s="27"/>
    </row>
    <row r="214" spans="1:4" x14ac:dyDescent="0.25">
      <c r="A214" s="102" t="s">
        <v>138</v>
      </c>
      <c r="B214" s="103">
        <v>-119600</v>
      </c>
      <c r="C214" s="27"/>
      <c r="D214" s="27"/>
    </row>
    <row r="215" spans="1:4" x14ac:dyDescent="0.25">
      <c r="A215" s="102" t="s">
        <v>139</v>
      </c>
      <c r="B215" s="103">
        <v>-9790</v>
      </c>
      <c r="C215" s="27"/>
      <c r="D215" s="27"/>
    </row>
    <row r="216" spans="1:4" x14ac:dyDescent="0.25">
      <c r="A216" s="102" t="s">
        <v>140</v>
      </c>
      <c r="B216" s="103">
        <v>-657640</v>
      </c>
      <c r="C216" s="27"/>
      <c r="D216" s="27"/>
    </row>
    <row r="217" spans="1:4" x14ac:dyDescent="0.25">
      <c r="A217" s="102" t="s">
        <v>141</v>
      </c>
      <c r="B217" s="103">
        <v>-83200</v>
      </c>
      <c r="C217" s="27"/>
      <c r="D217" s="27"/>
    </row>
    <row r="218" spans="1:4" x14ac:dyDescent="0.25">
      <c r="A218" s="102" t="s">
        <v>142</v>
      </c>
      <c r="B218" s="103">
        <v>-91400</v>
      </c>
      <c r="C218" s="27"/>
      <c r="D218" s="27"/>
    </row>
    <row r="219" spans="1:4" x14ac:dyDescent="0.25">
      <c r="A219" s="102" t="s">
        <v>143</v>
      </c>
      <c r="B219" s="103">
        <v>-32900</v>
      </c>
      <c r="C219" s="27"/>
      <c r="D219" s="27"/>
    </row>
    <row r="220" spans="1:4" x14ac:dyDescent="0.25">
      <c r="A220" s="102" t="s">
        <v>144</v>
      </c>
      <c r="B220" s="103">
        <v>-93575.62</v>
      </c>
      <c r="C220" s="27"/>
      <c r="D220" s="27"/>
    </row>
    <row r="221" spans="1:4" x14ac:dyDescent="0.25">
      <c r="A221" s="102" t="s">
        <v>145</v>
      </c>
      <c r="B221" s="103">
        <v>-1088105.6200000001</v>
      </c>
      <c r="C221" s="27"/>
      <c r="D221" s="27"/>
    </row>
    <row r="222" spans="1:4" x14ac:dyDescent="0.25">
      <c r="A222" s="102" t="s">
        <v>146</v>
      </c>
      <c r="B222" s="103">
        <v>-1128105.6200000001</v>
      </c>
      <c r="C222" s="27"/>
      <c r="D222" s="27"/>
    </row>
    <row r="223" spans="1:4" x14ac:dyDescent="0.25">
      <c r="A223" s="102" t="s">
        <v>147</v>
      </c>
      <c r="B223" s="103">
        <v>-1600</v>
      </c>
      <c r="C223" s="27"/>
      <c r="D223" s="27"/>
    </row>
    <row r="224" spans="1:4" x14ac:dyDescent="0.25">
      <c r="A224" s="102" t="s">
        <v>148</v>
      </c>
      <c r="B224" s="103">
        <v>-1600</v>
      </c>
      <c r="C224" s="27"/>
      <c r="D224" s="27"/>
    </row>
    <row r="225" spans="1:4" x14ac:dyDescent="0.25">
      <c r="A225" s="102" t="s">
        <v>149</v>
      </c>
      <c r="B225" s="103">
        <v>-215.23</v>
      </c>
      <c r="C225" s="27"/>
      <c r="D225" s="27"/>
    </row>
    <row r="226" spans="1:4" x14ac:dyDescent="0.25">
      <c r="A226" s="102" t="s">
        <v>150</v>
      </c>
      <c r="B226" s="103">
        <v>-113600.65</v>
      </c>
      <c r="C226" s="27"/>
      <c r="D226" s="27"/>
    </row>
    <row r="227" spans="1:4" x14ac:dyDescent="0.25">
      <c r="A227" s="102" t="s">
        <v>151</v>
      </c>
      <c r="B227" s="103">
        <v>-113815.88</v>
      </c>
      <c r="C227" s="27"/>
      <c r="D227" s="27"/>
    </row>
    <row r="228" spans="1:4" x14ac:dyDescent="0.25">
      <c r="A228" s="102" t="s">
        <v>152</v>
      </c>
      <c r="B228" s="103">
        <v>-115415.88</v>
      </c>
      <c r="C228" s="27"/>
      <c r="D228" s="27"/>
    </row>
    <row r="229" spans="1:4" x14ac:dyDescent="0.25">
      <c r="A229" s="102" t="s">
        <v>153</v>
      </c>
      <c r="B229" s="103">
        <v>-1243521.5</v>
      </c>
      <c r="C229" s="27"/>
      <c r="D229" s="27"/>
    </row>
    <row r="230" spans="1:4" x14ac:dyDescent="0.25">
      <c r="A230" s="102" t="s">
        <v>154</v>
      </c>
      <c r="B230" s="103">
        <v>-9643433.7200000007</v>
      </c>
      <c r="C230" s="27"/>
      <c r="D230" s="27"/>
    </row>
    <row r="231" spans="1:4" x14ac:dyDescent="0.25">
      <c r="A231" s="102" t="s">
        <v>155</v>
      </c>
      <c r="B231" s="103">
        <v>-229958.44</v>
      </c>
      <c r="C231" s="27"/>
      <c r="D231" s="27"/>
    </row>
    <row r="232" spans="1:4" x14ac:dyDescent="0.25">
      <c r="A232" s="102" t="s">
        <v>156</v>
      </c>
      <c r="B232" s="103">
        <v>-2369283.35</v>
      </c>
      <c r="C232" s="27"/>
      <c r="D232" s="27"/>
    </row>
    <row r="233" spans="1:4" x14ac:dyDescent="0.25">
      <c r="A233" s="102" t="s">
        <v>157</v>
      </c>
      <c r="B233" s="103">
        <v>-12242675.51</v>
      </c>
      <c r="C233" s="27"/>
      <c r="D233" s="27"/>
    </row>
    <row r="234" spans="1:4" x14ac:dyDescent="0.25">
      <c r="A234" s="102" t="s">
        <v>158</v>
      </c>
      <c r="B234" s="103">
        <v>-12242675.51</v>
      </c>
      <c r="C234" s="27"/>
      <c r="D234" s="27"/>
    </row>
    <row r="235" spans="1:4" x14ac:dyDescent="0.25">
      <c r="A235" s="102" t="s">
        <v>159</v>
      </c>
      <c r="B235" s="103">
        <v>-12242675.51</v>
      </c>
      <c r="C235" s="27"/>
      <c r="D235" s="27"/>
    </row>
    <row r="236" spans="1:4" x14ac:dyDescent="0.25">
      <c r="A236" s="24"/>
      <c r="B236" s="28"/>
      <c r="C236" s="28"/>
      <c r="D236" s="28"/>
    </row>
    <row r="237" spans="1:4" x14ac:dyDescent="0.25">
      <c r="B237" s="104">
        <v>-13486197.01</v>
      </c>
      <c r="C237" s="96"/>
      <c r="D237" s="97"/>
    </row>
    <row r="240" spans="1:4" x14ac:dyDescent="0.25">
      <c r="A240" s="100" t="s">
        <v>160</v>
      </c>
      <c r="B240" s="77" t="s">
        <v>6</v>
      </c>
      <c r="C240" s="19" t="s">
        <v>134</v>
      </c>
      <c r="D240" s="19" t="s">
        <v>33</v>
      </c>
    </row>
    <row r="241" spans="1:4" x14ac:dyDescent="0.25">
      <c r="A241" s="105" t="s">
        <v>161</v>
      </c>
      <c r="B241" s="79">
        <v>-0.57999999999999996</v>
      </c>
      <c r="C241" s="80"/>
      <c r="D241" s="80"/>
    </row>
    <row r="242" spans="1:4" x14ac:dyDescent="0.25">
      <c r="A242" s="106"/>
      <c r="B242" s="79"/>
      <c r="C242" s="27"/>
      <c r="D242" s="27"/>
    </row>
    <row r="243" spans="1:4" x14ac:dyDescent="0.25">
      <c r="A243" s="24"/>
      <c r="B243" s="28"/>
      <c r="C243" s="28"/>
      <c r="D243" s="28"/>
    </row>
    <row r="244" spans="1:4" x14ac:dyDescent="0.25">
      <c r="B244" s="104">
        <f>B241+B243</f>
        <v>-0.57999999999999996</v>
      </c>
      <c r="C244" s="96"/>
      <c r="D244" s="97"/>
    </row>
    <row r="246" spans="1:4" x14ac:dyDescent="0.25">
      <c r="A246" s="12"/>
    </row>
    <row r="247" spans="1:4" x14ac:dyDescent="0.25">
      <c r="A247" s="12" t="s">
        <v>162</v>
      </c>
    </row>
    <row r="248" spans="1:4" x14ac:dyDescent="0.25">
      <c r="A248" s="100" t="s">
        <v>163</v>
      </c>
      <c r="B248" s="77" t="s">
        <v>6</v>
      </c>
      <c r="C248" s="19" t="s">
        <v>164</v>
      </c>
      <c r="D248" s="19" t="s">
        <v>165</v>
      </c>
    </row>
    <row r="249" spans="1:4" ht="13.8" x14ac:dyDescent="0.3">
      <c r="A249" s="107" t="s">
        <v>166</v>
      </c>
      <c r="B249" s="52">
        <v>4769882.87</v>
      </c>
      <c r="C249" s="108">
        <v>46.41</v>
      </c>
      <c r="D249" s="80">
        <v>0</v>
      </c>
    </row>
    <row r="250" spans="1:4" ht="13.8" x14ac:dyDescent="0.3">
      <c r="A250" s="107" t="s">
        <v>167</v>
      </c>
      <c r="B250" s="52">
        <v>1682735.11</v>
      </c>
      <c r="C250" s="108">
        <v>16.37</v>
      </c>
      <c r="D250" s="27"/>
    </row>
    <row r="251" spans="1:4" ht="13.8" x14ac:dyDescent="0.3">
      <c r="A251" s="107" t="s">
        <v>168</v>
      </c>
      <c r="B251" s="52">
        <v>31117.11</v>
      </c>
      <c r="C251" s="108">
        <v>0.3</v>
      </c>
      <c r="D251" s="27"/>
    </row>
    <row r="252" spans="1:4" ht="13.8" x14ac:dyDescent="0.3">
      <c r="A252" s="107" t="s">
        <v>169</v>
      </c>
      <c r="B252" s="52">
        <v>45830.89</v>
      </c>
      <c r="C252" s="108">
        <v>0.45</v>
      </c>
      <c r="D252" s="27"/>
    </row>
    <row r="253" spans="1:4" ht="13.8" x14ac:dyDescent="0.3">
      <c r="A253" s="107" t="s">
        <v>170</v>
      </c>
      <c r="B253" s="52">
        <v>42785.919999999998</v>
      </c>
      <c r="C253" s="108">
        <v>0.42</v>
      </c>
      <c r="D253" s="27"/>
    </row>
    <row r="254" spans="1:4" ht="13.8" x14ac:dyDescent="0.3">
      <c r="A254" s="107" t="s">
        <v>171</v>
      </c>
      <c r="B254" s="52">
        <v>441544.32</v>
      </c>
      <c r="C254" s="108">
        <v>4.3</v>
      </c>
      <c r="D254" s="27"/>
    </row>
    <row r="255" spans="1:4" ht="13.8" x14ac:dyDescent="0.3">
      <c r="A255" s="107" t="s">
        <v>172</v>
      </c>
      <c r="B255" s="52">
        <v>268582.82</v>
      </c>
      <c r="C255" s="108">
        <v>2.61</v>
      </c>
      <c r="D255" s="27"/>
    </row>
    <row r="256" spans="1:4" ht="13.8" x14ac:dyDescent="0.3">
      <c r="A256" s="107" t="s">
        <v>173</v>
      </c>
      <c r="B256" s="52">
        <v>276640.46000000002</v>
      </c>
      <c r="C256" s="108">
        <v>2.69</v>
      </c>
      <c r="D256" s="27"/>
    </row>
    <row r="257" spans="1:4" ht="13.8" x14ac:dyDescent="0.3">
      <c r="A257" s="107" t="s">
        <v>174</v>
      </c>
      <c r="B257" s="52">
        <v>43425.599999999999</v>
      </c>
      <c r="C257" s="108">
        <v>0.42</v>
      </c>
      <c r="D257" s="27"/>
    </row>
    <row r="258" spans="1:4" ht="13.8" x14ac:dyDescent="0.3">
      <c r="A258" s="107" t="s">
        <v>175</v>
      </c>
      <c r="B258" s="52">
        <v>1212145.99</v>
      </c>
      <c r="C258" s="108">
        <v>11.79</v>
      </c>
      <c r="D258" s="27"/>
    </row>
    <row r="259" spans="1:4" ht="13.8" x14ac:dyDescent="0.3">
      <c r="A259" s="107" t="s">
        <v>176</v>
      </c>
      <c r="B259" s="52">
        <v>8157.14</v>
      </c>
      <c r="C259" s="108">
        <v>0.08</v>
      </c>
      <c r="D259" s="27"/>
    </row>
    <row r="260" spans="1:4" ht="13.8" x14ac:dyDescent="0.3">
      <c r="A260" s="107" t="s">
        <v>177</v>
      </c>
      <c r="B260" s="52">
        <v>4908.99</v>
      </c>
      <c r="C260" s="108">
        <v>0.05</v>
      </c>
      <c r="D260" s="27"/>
    </row>
    <row r="261" spans="1:4" ht="13.8" x14ac:dyDescent="0.3">
      <c r="A261" s="107" t="s">
        <v>178</v>
      </c>
      <c r="B261" s="52">
        <v>4055.36</v>
      </c>
      <c r="C261" s="108">
        <v>0.04</v>
      </c>
      <c r="D261" s="27"/>
    </row>
    <row r="262" spans="1:4" ht="13.8" x14ac:dyDescent="0.3">
      <c r="A262" s="107" t="s">
        <v>179</v>
      </c>
      <c r="B262" s="52">
        <v>7571.35</v>
      </c>
      <c r="C262" s="108">
        <v>7.0000000000000007E-2</v>
      </c>
      <c r="D262" s="27"/>
    </row>
    <row r="263" spans="1:4" ht="13.8" x14ac:dyDescent="0.3">
      <c r="A263" s="107" t="s">
        <v>180</v>
      </c>
      <c r="B263" s="52">
        <v>7531.73</v>
      </c>
      <c r="C263" s="108">
        <v>7.0000000000000007E-2</v>
      </c>
      <c r="D263" s="27"/>
    </row>
    <row r="264" spans="1:4" ht="13.8" x14ac:dyDescent="0.3">
      <c r="A264" s="107" t="s">
        <v>181</v>
      </c>
      <c r="B264" s="52">
        <v>30321.31</v>
      </c>
      <c r="C264" s="108">
        <v>0.3</v>
      </c>
      <c r="D264" s="27"/>
    </row>
    <row r="265" spans="1:4" ht="13.8" x14ac:dyDescent="0.3">
      <c r="A265" s="107" t="s">
        <v>182</v>
      </c>
      <c r="B265" s="52">
        <v>316.8</v>
      </c>
      <c r="C265" s="108">
        <v>0</v>
      </c>
      <c r="D265" s="27"/>
    </row>
    <row r="266" spans="1:4" ht="13.8" x14ac:dyDescent="0.3">
      <c r="A266" s="107" t="s">
        <v>183</v>
      </c>
      <c r="B266" s="52">
        <v>57</v>
      </c>
      <c r="C266" s="108">
        <v>0</v>
      </c>
      <c r="D266" s="27"/>
    </row>
    <row r="267" spans="1:4" ht="13.8" x14ac:dyDescent="0.3">
      <c r="A267" s="107" t="s">
        <v>184</v>
      </c>
      <c r="B267" s="52">
        <v>48.03</v>
      </c>
      <c r="C267" s="108">
        <v>0</v>
      </c>
      <c r="D267" s="27"/>
    </row>
    <row r="268" spans="1:4" ht="13.8" x14ac:dyDescent="0.3">
      <c r="A268" s="107" t="s">
        <v>185</v>
      </c>
      <c r="B268" s="52">
        <v>13042.15</v>
      </c>
      <c r="C268" s="108">
        <v>0.13</v>
      </c>
      <c r="D268" s="27"/>
    </row>
    <row r="269" spans="1:4" ht="13.8" x14ac:dyDescent="0.3">
      <c r="A269" s="107" t="s">
        <v>186</v>
      </c>
      <c r="B269" s="52">
        <v>1618.29</v>
      </c>
      <c r="C269" s="108">
        <v>0.02</v>
      </c>
      <c r="D269" s="27"/>
    </row>
    <row r="270" spans="1:4" ht="13.8" x14ac:dyDescent="0.3">
      <c r="A270" s="107" t="s">
        <v>187</v>
      </c>
      <c r="B270" s="52">
        <v>140</v>
      </c>
      <c r="C270" s="108">
        <v>0</v>
      </c>
      <c r="D270" s="27"/>
    </row>
    <row r="271" spans="1:4" ht="13.8" x14ac:dyDescent="0.3">
      <c r="A271" s="107" t="s">
        <v>188</v>
      </c>
      <c r="B271" s="52">
        <v>11573</v>
      </c>
      <c r="C271" s="108">
        <v>0.11</v>
      </c>
      <c r="D271" s="27"/>
    </row>
    <row r="272" spans="1:4" ht="13.8" x14ac:dyDescent="0.3">
      <c r="A272" s="107" t="s">
        <v>189</v>
      </c>
      <c r="B272" s="52">
        <v>12968.8</v>
      </c>
      <c r="C272" s="108">
        <v>0.13</v>
      </c>
      <c r="D272" s="27"/>
    </row>
    <row r="273" spans="1:4" ht="13.8" x14ac:dyDescent="0.3">
      <c r="A273" s="107" t="s">
        <v>190</v>
      </c>
      <c r="B273" s="52">
        <v>103158.67</v>
      </c>
      <c r="C273" s="108">
        <v>1</v>
      </c>
      <c r="D273" s="27"/>
    </row>
    <row r="274" spans="1:4" ht="13.8" x14ac:dyDescent="0.3">
      <c r="A274" s="107" t="s">
        <v>191</v>
      </c>
      <c r="B274" s="52">
        <v>86.01</v>
      </c>
      <c r="C274" s="108">
        <v>0</v>
      </c>
      <c r="D274" s="27"/>
    </row>
    <row r="275" spans="1:4" ht="13.8" x14ac:dyDescent="0.3">
      <c r="A275" s="107" t="s">
        <v>192</v>
      </c>
      <c r="B275" s="52">
        <v>1368.4</v>
      </c>
      <c r="C275" s="108">
        <v>0.01</v>
      </c>
      <c r="D275" s="27"/>
    </row>
    <row r="276" spans="1:4" ht="13.8" x14ac:dyDescent="0.3">
      <c r="A276" s="107" t="s">
        <v>193</v>
      </c>
      <c r="B276" s="52">
        <v>1074.76</v>
      </c>
      <c r="C276" s="108">
        <v>0.01</v>
      </c>
      <c r="D276" s="27"/>
    </row>
    <row r="277" spans="1:4" ht="13.8" x14ac:dyDescent="0.3">
      <c r="A277" s="107" t="s">
        <v>194</v>
      </c>
      <c r="B277" s="52">
        <v>14640</v>
      </c>
      <c r="C277" s="108">
        <v>0.14000000000000001</v>
      </c>
      <c r="D277" s="27"/>
    </row>
    <row r="278" spans="1:4" ht="13.8" x14ac:dyDescent="0.3">
      <c r="A278" s="107" t="s">
        <v>195</v>
      </c>
      <c r="B278" s="52">
        <v>1580</v>
      </c>
      <c r="C278" s="108">
        <v>0.02</v>
      </c>
      <c r="D278" s="27"/>
    </row>
    <row r="279" spans="1:4" ht="13.8" x14ac:dyDescent="0.3">
      <c r="A279" s="107" t="s">
        <v>196</v>
      </c>
      <c r="B279" s="52">
        <v>9725.01</v>
      </c>
      <c r="C279" s="108">
        <v>0.09</v>
      </c>
      <c r="D279" s="27"/>
    </row>
    <row r="280" spans="1:4" ht="13.8" x14ac:dyDescent="0.3">
      <c r="A280" s="107" t="s">
        <v>197</v>
      </c>
      <c r="B280" s="52">
        <v>82649</v>
      </c>
      <c r="C280" s="108">
        <v>0.8</v>
      </c>
      <c r="D280" s="27"/>
    </row>
    <row r="281" spans="1:4" ht="13.8" x14ac:dyDescent="0.3">
      <c r="A281" s="107" t="s">
        <v>198</v>
      </c>
      <c r="B281" s="52">
        <v>53986.400000000001</v>
      </c>
      <c r="C281" s="108">
        <v>0.53</v>
      </c>
      <c r="D281" s="27"/>
    </row>
    <row r="282" spans="1:4" ht="13.8" x14ac:dyDescent="0.3">
      <c r="A282" s="107" t="s">
        <v>199</v>
      </c>
      <c r="B282" s="52">
        <v>477.3</v>
      </c>
      <c r="C282" s="108">
        <v>0</v>
      </c>
      <c r="D282" s="27"/>
    </row>
    <row r="283" spans="1:4" ht="13.8" x14ac:dyDescent="0.3">
      <c r="A283" s="107" t="s">
        <v>200</v>
      </c>
      <c r="B283" s="52">
        <v>10754</v>
      </c>
      <c r="C283" s="108">
        <v>0.1</v>
      </c>
      <c r="D283" s="27"/>
    </row>
    <row r="284" spans="1:4" ht="13.8" x14ac:dyDescent="0.3">
      <c r="A284" s="107" t="s">
        <v>201</v>
      </c>
      <c r="B284" s="52">
        <v>70556.08</v>
      </c>
      <c r="C284" s="108">
        <v>0.69</v>
      </c>
      <c r="D284" s="27"/>
    </row>
    <row r="285" spans="1:4" ht="13.8" x14ac:dyDescent="0.3">
      <c r="A285" s="107" t="s">
        <v>202</v>
      </c>
      <c r="B285" s="52">
        <v>43775.69</v>
      </c>
      <c r="C285" s="108">
        <v>0.43</v>
      </c>
      <c r="D285" s="27"/>
    </row>
    <row r="286" spans="1:4" ht="13.8" x14ac:dyDescent="0.3">
      <c r="A286" s="107" t="s">
        <v>203</v>
      </c>
      <c r="B286" s="52">
        <v>223237.67</v>
      </c>
      <c r="C286" s="108">
        <v>2.17</v>
      </c>
      <c r="D286" s="27"/>
    </row>
    <row r="287" spans="1:4" ht="13.8" x14ac:dyDescent="0.3">
      <c r="A287" s="107" t="s">
        <v>204</v>
      </c>
      <c r="B287" s="52">
        <v>12574.16</v>
      </c>
      <c r="C287" s="108">
        <v>0.12</v>
      </c>
      <c r="D287" s="27"/>
    </row>
    <row r="288" spans="1:4" ht="13.8" x14ac:dyDescent="0.3">
      <c r="A288" s="107" t="s">
        <v>205</v>
      </c>
      <c r="B288" s="52">
        <v>14587.67</v>
      </c>
      <c r="C288" s="108">
        <v>0.14000000000000001</v>
      </c>
      <c r="D288" s="27"/>
    </row>
    <row r="289" spans="1:4" ht="13.8" x14ac:dyDescent="0.3">
      <c r="A289" s="107" t="s">
        <v>206</v>
      </c>
      <c r="B289" s="52">
        <v>52630.559999999998</v>
      </c>
      <c r="C289" s="108">
        <v>0.51</v>
      </c>
      <c r="D289" s="27"/>
    </row>
    <row r="290" spans="1:4" ht="13.8" x14ac:dyDescent="0.3">
      <c r="A290" s="107" t="s">
        <v>207</v>
      </c>
      <c r="B290" s="52">
        <v>22787.19</v>
      </c>
      <c r="C290" s="108">
        <v>0.22</v>
      </c>
      <c r="D290" s="27"/>
    </row>
    <row r="291" spans="1:4" ht="13.8" x14ac:dyDescent="0.3">
      <c r="A291" s="107" t="s">
        <v>208</v>
      </c>
      <c r="B291" s="52">
        <v>118652.42</v>
      </c>
      <c r="C291" s="108">
        <v>1.1499999999999999</v>
      </c>
      <c r="D291" s="27"/>
    </row>
    <row r="292" spans="1:4" ht="13.8" x14ac:dyDescent="0.3">
      <c r="A292" s="107" t="s">
        <v>209</v>
      </c>
      <c r="B292" s="52">
        <v>21809.16</v>
      </c>
      <c r="C292" s="108">
        <v>0.21</v>
      </c>
      <c r="D292" s="27"/>
    </row>
    <row r="293" spans="1:4" ht="13.8" x14ac:dyDescent="0.3">
      <c r="A293" s="107" t="s">
        <v>210</v>
      </c>
      <c r="B293" s="52">
        <v>15602.68</v>
      </c>
      <c r="C293" s="108">
        <v>0.15</v>
      </c>
      <c r="D293" s="27"/>
    </row>
    <row r="294" spans="1:4" ht="13.8" x14ac:dyDescent="0.3">
      <c r="A294" s="107" t="s">
        <v>211</v>
      </c>
      <c r="B294" s="52">
        <v>11969.01</v>
      </c>
      <c r="C294" s="108">
        <v>0.12</v>
      </c>
      <c r="D294" s="27"/>
    </row>
    <row r="295" spans="1:4" ht="13.8" x14ac:dyDescent="0.3">
      <c r="A295" s="107" t="s">
        <v>212</v>
      </c>
      <c r="B295" s="52">
        <v>236</v>
      </c>
      <c r="C295" s="108">
        <v>0</v>
      </c>
      <c r="D295" s="27"/>
    </row>
    <row r="296" spans="1:4" ht="13.8" x14ac:dyDescent="0.3">
      <c r="A296" s="107" t="s">
        <v>213</v>
      </c>
      <c r="B296" s="52">
        <v>8124.84</v>
      </c>
      <c r="C296" s="108">
        <v>0.08</v>
      </c>
      <c r="D296" s="27"/>
    </row>
    <row r="297" spans="1:4" ht="13.8" x14ac:dyDescent="0.3">
      <c r="A297" s="107" t="s">
        <v>214</v>
      </c>
      <c r="B297" s="52">
        <v>17400</v>
      </c>
      <c r="C297" s="108">
        <v>0.17</v>
      </c>
      <c r="D297" s="27"/>
    </row>
    <row r="298" spans="1:4" ht="13.8" x14ac:dyDescent="0.3">
      <c r="A298" s="107" t="s">
        <v>215</v>
      </c>
      <c r="B298" s="52">
        <v>5135.8</v>
      </c>
      <c r="C298" s="108">
        <v>0.05</v>
      </c>
      <c r="D298" s="27"/>
    </row>
    <row r="299" spans="1:4" ht="13.8" x14ac:dyDescent="0.3">
      <c r="A299" s="107" t="s">
        <v>216</v>
      </c>
      <c r="B299" s="52">
        <v>239060</v>
      </c>
      <c r="C299" s="108">
        <v>2.33</v>
      </c>
      <c r="D299" s="27"/>
    </row>
    <row r="300" spans="1:4" ht="13.8" x14ac:dyDescent="0.3">
      <c r="A300" s="107" t="s">
        <v>217</v>
      </c>
      <c r="B300" s="52">
        <v>97170</v>
      </c>
      <c r="C300" s="108">
        <v>0.95</v>
      </c>
      <c r="D300" s="27"/>
    </row>
    <row r="301" spans="1:4" ht="13.8" x14ac:dyDescent="0.3">
      <c r="A301" s="107" t="s">
        <v>218</v>
      </c>
      <c r="B301" s="52">
        <v>106349.05</v>
      </c>
      <c r="C301" s="108">
        <v>1.03</v>
      </c>
      <c r="D301" s="27"/>
    </row>
    <row r="302" spans="1:4" ht="13.8" x14ac:dyDescent="0.3">
      <c r="A302" s="107"/>
      <c r="B302" s="52"/>
      <c r="C302" s="108"/>
      <c r="D302" s="27"/>
    </row>
    <row r="303" spans="1:4" ht="13.8" x14ac:dyDescent="0.3">
      <c r="A303" s="109"/>
      <c r="B303" s="52"/>
      <c r="C303" s="110"/>
      <c r="D303" s="27"/>
    </row>
    <row r="304" spans="1:4" x14ac:dyDescent="0.25">
      <c r="B304" s="83">
        <f>SUM(B249:B303)</f>
        <v>10278158.570000002</v>
      </c>
      <c r="C304" s="62" t="s">
        <v>219</v>
      </c>
      <c r="D304" s="19"/>
    </row>
    <row r="305" spans="1:6" x14ac:dyDescent="0.25">
      <c r="B305" s="111"/>
      <c r="C305" s="112"/>
      <c r="D305" s="63"/>
    </row>
    <row r="307" spans="1:6" x14ac:dyDescent="0.25">
      <c r="A307" s="12" t="s">
        <v>220</v>
      </c>
    </row>
    <row r="309" spans="1:6" x14ac:dyDescent="0.25">
      <c r="A309" s="64" t="s">
        <v>221</v>
      </c>
      <c r="B309" s="65" t="s">
        <v>42</v>
      </c>
      <c r="C309" s="19" t="s">
        <v>43</v>
      </c>
      <c r="D309" s="98" t="s">
        <v>222</v>
      </c>
      <c r="E309" s="113" t="s">
        <v>7</v>
      </c>
      <c r="F309" s="65" t="s">
        <v>123</v>
      </c>
    </row>
    <row r="310" spans="1:6" ht="13.8" x14ac:dyDescent="0.3">
      <c r="A310" s="49" t="s">
        <v>223</v>
      </c>
      <c r="B310" s="21">
        <v>21374.59</v>
      </c>
      <c r="C310" s="21">
        <v>21374.59</v>
      </c>
      <c r="D310" s="21">
        <f>C310-B310</f>
        <v>0</v>
      </c>
      <c r="E310" s="21">
        <v>0</v>
      </c>
      <c r="F310" s="114">
        <v>0</v>
      </c>
    </row>
    <row r="311" spans="1:6" ht="13.8" x14ac:dyDescent="0.3">
      <c r="A311" s="51" t="s">
        <v>224</v>
      </c>
      <c r="B311" s="23">
        <v>-190475</v>
      </c>
      <c r="C311" s="23">
        <v>-190475</v>
      </c>
      <c r="D311" s="23">
        <f>C311-B311</f>
        <v>0</v>
      </c>
      <c r="E311" s="23"/>
      <c r="F311" s="39"/>
    </row>
    <row r="312" spans="1:6" ht="13.8" x14ac:dyDescent="0.3">
      <c r="A312" s="51" t="s">
        <v>225</v>
      </c>
      <c r="B312" s="23">
        <v>-2039990.63</v>
      </c>
      <c r="C312" s="23">
        <v>-2039990.63</v>
      </c>
      <c r="D312" s="23">
        <f t="shared" ref="D312:D327" si="2">C312-B312</f>
        <v>0</v>
      </c>
      <c r="E312" s="23"/>
      <c r="F312" s="39"/>
    </row>
    <row r="313" spans="1:6" ht="13.8" x14ac:dyDescent="0.3">
      <c r="A313" s="51" t="s">
        <v>226</v>
      </c>
      <c r="B313" s="23">
        <v>-3628166.57</v>
      </c>
      <c r="C313" s="23">
        <v>-1744074.07</v>
      </c>
      <c r="D313" s="23">
        <f t="shared" si="2"/>
        <v>1884092.4999999998</v>
      </c>
      <c r="E313" s="23"/>
      <c r="F313" s="39"/>
    </row>
    <row r="314" spans="1:6" ht="13.8" x14ac:dyDescent="0.3">
      <c r="A314" s="51" t="s">
        <v>227</v>
      </c>
      <c r="B314" s="23">
        <v>-2174008.63</v>
      </c>
      <c r="C314" s="23">
        <v>-2156710.9700000002</v>
      </c>
      <c r="D314" s="23">
        <f t="shared" si="2"/>
        <v>17297.659999999683</v>
      </c>
      <c r="E314" s="23"/>
      <c r="F314" s="39"/>
    </row>
    <row r="315" spans="1:6" ht="13.8" x14ac:dyDescent="0.3">
      <c r="A315" s="51" t="s">
        <v>228</v>
      </c>
      <c r="B315" s="23">
        <v>-327371</v>
      </c>
      <c r="C315" s="23">
        <v>-327371</v>
      </c>
      <c r="D315" s="23">
        <f t="shared" si="2"/>
        <v>0</v>
      </c>
      <c r="E315" s="23"/>
      <c r="F315" s="39"/>
    </row>
    <row r="316" spans="1:6" ht="13.8" x14ac:dyDescent="0.3">
      <c r="A316" s="51" t="s">
        <v>229</v>
      </c>
      <c r="B316" s="23">
        <v>-91137677.069999993</v>
      </c>
      <c r="C316" s="23">
        <v>-93021769.569999993</v>
      </c>
      <c r="D316" s="23">
        <f t="shared" si="2"/>
        <v>-1884092.5</v>
      </c>
      <c r="E316" s="23"/>
      <c r="F316" s="39"/>
    </row>
    <row r="317" spans="1:6" ht="13.8" x14ac:dyDescent="0.3">
      <c r="A317" s="51" t="s">
        <v>230</v>
      </c>
      <c r="B317" s="23">
        <v>-23702244.870000001</v>
      </c>
      <c r="C317" s="23">
        <v>-23719542.530000001</v>
      </c>
      <c r="D317" s="23">
        <f t="shared" si="2"/>
        <v>-17297.660000000149</v>
      </c>
      <c r="E317" s="23"/>
      <c r="F317" s="39"/>
    </row>
    <row r="318" spans="1:6" ht="13.8" x14ac:dyDescent="0.3">
      <c r="A318" s="51" t="s">
        <v>231</v>
      </c>
      <c r="B318" s="23">
        <v>-578389.13</v>
      </c>
      <c r="C318" s="23">
        <v>-578389.13</v>
      </c>
      <c r="D318" s="23">
        <f t="shared" si="2"/>
        <v>0</v>
      </c>
      <c r="E318" s="23"/>
      <c r="F318" s="39"/>
    </row>
    <row r="319" spans="1:6" ht="13.8" x14ac:dyDescent="0.3">
      <c r="A319" s="51" t="s">
        <v>232</v>
      </c>
      <c r="B319" s="23">
        <v>-2296357.62</v>
      </c>
      <c r="C319" s="23">
        <v>-2296357.62</v>
      </c>
      <c r="D319" s="23">
        <f t="shared" si="2"/>
        <v>0</v>
      </c>
      <c r="E319" s="23"/>
      <c r="F319" s="39"/>
    </row>
    <row r="320" spans="1:6" ht="13.8" x14ac:dyDescent="0.3">
      <c r="A320" s="51" t="s">
        <v>233</v>
      </c>
      <c r="B320" s="23">
        <v>-1441113.13</v>
      </c>
      <c r="C320" s="23">
        <v>-1441113.13</v>
      </c>
      <c r="D320" s="23">
        <f t="shared" si="2"/>
        <v>0</v>
      </c>
      <c r="E320" s="23"/>
      <c r="F320" s="39"/>
    </row>
    <row r="321" spans="1:6" ht="13.8" x14ac:dyDescent="0.3">
      <c r="A321" s="51" t="s">
        <v>234</v>
      </c>
      <c r="B321" s="23">
        <v>-2615459.89</v>
      </c>
      <c r="C321" s="23">
        <v>-2615459.89</v>
      </c>
      <c r="D321" s="23">
        <f t="shared" si="2"/>
        <v>0</v>
      </c>
      <c r="E321" s="23"/>
      <c r="F321" s="39"/>
    </row>
    <row r="322" spans="1:6" ht="13.8" x14ac:dyDescent="0.3">
      <c r="A322" s="51" t="s">
        <v>235</v>
      </c>
      <c r="B322" s="23">
        <v>-1757472.81</v>
      </c>
      <c r="C322" s="23">
        <v>-1757472.81</v>
      </c>
      <c r="D322" s="23">
        <f t="shared" si="2"/>
        <v>0</v>
      </c>
      <c r="E322" s="23"/>
      <c r="F322" s="39"/>
    </row>
    <row r="323" spans="1:6" ht="13.8" x14ac:dyDescent="0.3">
      <c r="A323" s="51" t="s">
        <v>236</v>
      </c>
      <c r="B323" s="23">
        <v>-2855982.34</v>
      </c>
      <c r="C323" s="23">
        <v>-2855982.34</v>
      </c>
      <c r="D323" s="23">
        <f t="shared" si="2"/>
        <v>0</v>
      </c>
      <c r="E323" s="23"/>
      <c r="F323" s="39"/>
    </row>
    <row r="324" spans="1:6" ht="13.8" x14ac:dyDescent="0.3">
      <c r="A324" s="51" t="s">
        <v>237</v>
      </c>
      <c r="B324" s="23">
        <v>96574.21</v>
      </c>
      <c r="C324" s="23">
        <v>96574.21</v>
      </c>
      <c r="D324" s="23">
        <f t="shared" si="2"/>
        <v>0</v>
      </c>
      <c r="E324" s="23"/>
      <c r="F324" s="39"/>
    </row>
    <row r="325" spans="1:6" ht="13.8" x14ac:dyDescent="0.3">
      <c r="A325" s="51" t="s">
        <v>238</v>
      </c>
      <c r="B325" s="23">
        <v>4926067.33</v>
      </c>
      <c r="C325" s="23">
        <v>4926067.33</v>
      </c>
      <c r="D325" s="23">
        <f t="shared" si="2"/>
        <v>0</v>
      </c>
      <c r="E325" s="23"/>
      <c r="F325" s="39"/>
    </row>
    <row r="326" spans="1:6" ht="13.8" x14ac:dyDescent="0.3">
      <c r="A326" s="51" t="s">
        <v>239</v>
      </c>
      <c r="B326" s="23">
        <v>-1321604.8700000001</v>
      </c>
      <c r="C326" s="23">
        <v>-1321604.8700000001</v>
      </c>
      <c r="D326" s="23">
        <f t="shared" si="2"/>
        <v>0</v>
      </c>
      <c r="E326" s="23"/>
      <c r="F326" s="39"/>
    </row>
    <row r="327" spans="1:6" ht="13.8" x14ac:dyDescent="0.3">
      <c r="A327" s="51" t="s">
        <v>240</v>
      </c>
      <c r="B327" s="23">
        <v>-139923.53</v>
      </c>
      <c r="C327" s="23">
        <v>-139923.53</v>
      </c>
      <c r="D327" s="23">
        <f t="shared" si="2"/>
        <v>0</v>
      </c>
      <c r="E327" s="23"/>
      <c r="F327" s="39"/>
    </row>
    <row r="328" spans="1:6" ht="13.8" x14ac:dyDescent="0.3">
      <c r="A328" s="24"/>
      <c r="B328" s="23"/>
      <c r="C328" s="23"/>
      <c r="D328" s="23"/>
      <c r="E328" s="23"/>
      <c r="F328" s="39"/>
    </row>
    <row r="329" spans="1:6" x14ac:dyDescent="0.25">
      <c r="B329" s="104">
        <f>SUM(B310:B328)</f>
        <v>-131162220.95999999</v>
      </c>
      <c r="C329" s="104">
        <f>SUM(C310:C328)</f>
        <v>-131162220.95999999</v>
      </c>
      <c r="D329" s="104">
        <f>SUM(D310:D328)</f>
        <v>-6.9849193096160889E-10</v>
      </c>
      <c r="E329" s="47"/>
      <c r="F329" s="48"/>
    </row>
    <row r="332" spans="1:6" ht="13.8" x14ac:dyDescent="0.3">
      <c r="A332" s="115"/>
      <c r="B332" s="115"/>
      <c r="C332" s="115"/>
      <c r="D332" s="115"/>
      <c r="E332" s="115"/>
    </row>
    <row r="333" spans="1:6" x14ac:dyDescent="0.25">
      <c r="A333" s="100" t="s">
        <v>241</v>
      </c>
      <c r="B333" s="77" t="s">
        <v>42</v>
      </c>
      <c r="C333" s="19" t="s">
        <v>43</v>
      </c>
      <c r="D333" s="19" t="s">
        <v>222</v>
      </c>
      <c r="E333" s="116" t="s">
        <v>123</v>
      </c>
    </row>
    <row r="334" spans="1:6" ht="13.8" x14ac:dyDescent="0.3">
      <c r="A334" s="110" t="s">
        <v>242</v>
      </c>
      <c r="B334" s="21">
        <v>3950664.55</v>
      </c>
      <c r="C334" s="21">
        <v>-3208039.02</v>
      </c>
      <c r="D334" s="23">
        <f t="shared" ref="D334:D348" si="3">C334-B334</f>
        <v>-7158703.5700000003</v>
      </c>
      <c r="E334" s="21"/>
    </row>
    <row r="335" spans="1:6" ht="13.8" x14ac:dyDescent="0.3">
      <c r="A335" s="110" t="s">
        <v>243</v>
      </c>
      <c r="B335" s="23">
        <v>-30418.19</v>
      </c>
      <c r="C335" s="23">
        <v>-30418.19</v>
      </c>
      <c r="D335" s="23">
        <f t="shared" si="3"/>
        <v>0</v>
      </c>
      <c r="E335" s="23"/>
    </row>
    <row r="336" spans="1:6" ht="13.8" x14ac:dyDescent="0.3">
      <c r="A336" s="110" t="s">
        <v>244</v>
      </c>
      <c r="B336" s="23">
        <v>9555687.7400000002</v>
      </c>
      <c r="C336" s="23">
        <v>9555687.7400000002</v>
      </c>
      <c r="D336" s="23">
        <f t="shared" si="3"/>
        <v>0</v>
      </c>
      <c r="E336" s="23"/>
    </row>
    <row r="337" spans="1:5" ht="13.8" x14ac:dyDescent="0.3">
      <c r="A337" s="110" t="s">
        <v>245</v>
      </c>
      <c r="B337" s="23">
        <v>7870532.1699999999</v>
      </c>
      <c r="C337" s="23">
        <v>7870532.1699999999</v>
      </c>
      <c r="D337" s="23">
        <f t="shared" si="3"/>
        <v>0</v>
      </c>
      <c r="E337" s="23"/>
    </row>
    <row r="338" spans="1:5" ht="13.8" x14ac:dyDescent="0.3">
      <c r="A338" s="110" t="s">
        <v>246</v>
      </c>
      <c r="B338" s="23">
        <v>6325242.6500000004</v>
      </c>
      <c r="C338" s="23">
        <v>6325242.6500000004</v>
      </c>
      <c r="D338" s="23">
        <f t="shared" si="3"/>
        <v>0</v>
      </c>
      <c r="E338" s="23"/>
    </row>
    <row r="339" spans="1:5" ht="13.8" x14ac:dyDescent="0.3">
      <c r="A339" s="110" t="s">
        <v>247</v>
      </c>
      <c r="B339" s="23">
        <v>14004518.77</v>
      </c>
      <c r="C339" s="23">
        <v>14004518.77</v>
      </c>
      <c r="D339" s="23">
        <f t="shared" si="3"/>
        <v>0</v>
      </c>
      <c r="E339" s="23"/>
    </row>
    <row r="340" spans="1:5" ht="13.8" x14ac:dyDescent="0.3">
      <c r="A340" s="110" t="s">
        <v>248</v>
      </c>
      <c r="B340" s="23">
        <v>727365.41</v>
      </c>
      <c r="C340" s="23">
        <v>727365.41</v>
      </c>
      <c r="D340" s="23">
        <f t="shared" si="3"/>
        <v>0</v>
      </c>
      <c r="E340" s="23"/>
    </row>
    <row r="341" spans="1:5" ht="13.8" x14ac:dyDescent="0.3">
      <c r="A341" s="110" t="s">
        <v>249</v>
      </c>
      <c r="B341" s="23">
        <v>12072233.859999999</v>
      </c>
      <c r="C341" s="23">
        <v>12072233.859999999</v>
      </c>
      <c r="D341" s="23">
        <f t="shared" si="3"/>
        <v>0</v>
      </c>
      <c r="E341" s="23"/>
    </row>
    <row r="342" spans="1:5" ht="13.8" x14ac:dyDescent="0.3">
      <c r="A342" s="110" t="s">
        <v>250</v>
      </c>
      <c r="B342" s="23">
        <v>5484958.1600000001</v>
      </c>
      <c r="C342" s="23">
        <v>5487948.1600000001</v>
      </c>
      <c r="D342" s="23">
        <f t="shared" si="3"/>
        <v>2990</v>
      </c>
      <c r="E342" s="23"/>
    </row>
    <row r="343" spans="1:5" ht="13.8" x14ac:dyDescent="0.3">
      <c r="A343" s="110" t="s">
        <v>251</v>
      </c>
      <c r="B343" s="23"/>
      <c r="C343" s="23">
        <v>5505137.7800000003</v>
      </c>
      <c r="D343" s="23">
        <f t="shared" si="3"/>
        <v>5505137.7800000003</v>
      </c>
      <c r="E343" s="23"/>
    </row>
    <row r="344" spans="1:5" ht="13.8" x14ac:dyDescent="0.3">
      <c r="A344" s="110" t="s">
        <v>252</v>
      </c>
      <c r="B344" s="23">
        <v>-2853101.36</v>
      </c>
      <c r="C344" s="23">
        <v>-3030412.59</v>
      </c>
      <c r="D344" s="23">
        <f t="shared" si="3"/>
        <v>-177311.22999999998</v>
      </c>
      <c r="E344" s="23"/>
    </row>
    <row r="345" spans="1:5" ht="13.8" x14ac:dyDescent="0.3">
      <c r="A345" s="110" t="s">
        <v>253</v>
      </c>
      <c r="B345" s="23">
        <v>-16004354.57</v>
      </c>
      <c r="C345" s="23">
        <v>-17287781.260000002</v>
      </c>
      <c r="D345" s="23">
        <f t="shared" si="3"/>
        <v>-1283426.6900000013</v>
      </c>
      <c r="E345" s="23"/>
    </row>
    <row r="346" spans="1:5" ht="13.8" x14ac:dyDescent="0.3">
      <c r="A346" s="110" t="s">
        <v>254</v>
      </c>
      <c r="B346" s="23">
        <v>-3819726.8</v>
      </c>
      <c r="C346" s="23">
        <v>-3819726.8</v>
      </c>
      <c r="D346" s="23">
        <f t="shared" si="3"/>
        <v>0</v>
      </c>
      <c r="E346" s="23"/>
    </row>
    <row r="347" spans="1:5" ht="13.8" x14ac:dyDescent="0.3">
      <c r="A347" s="110" t="s">
        <v>255</v>
      </c>
      <c r="B347" s="23">
        <v>-17104865.5</v>
      </c>
      <c r="C347" s="23">
        <v>-17104865.5</v>
      </c>
      <c r="D347" s="23">
        <f t="shared" si="3"/>
        <v>0</v>
      </c>
      <c r="E347" s="23"/>
    </row>
    <row r="348" spans="1:5" ht="13.8" x14ac:dyDescent="0.3">
      <c r="A348" s="110" t="s">
        <v>256</v>
      </c>
      <c r="B348" s="23">
        <v>-2469700.42</v>
      </c>
      <c r="C348" s="23">
        <v>-2469700.42</v>
      </c>
      <c r="D348" s="23">
        <f t="shared" si="3"/>
        <v>0</v>
      </c>
      <c r="E348" s="23"/>
    </row>
    <row r="349" spans="1:5" ht="13.8" x14ac:dyDescent="0.3">
      <c r="A349" s="110" t="s">
        <v>257</v>
      </c>
      <c r="B349" s="23">
        <v>0</v>
      </c>
      <c r="C349" s="23">
        <v>-54582.81</v>
      </c>
      <c r="D349" s="23">
        <f>C349-B349</f>
        <v>-54582.81</v>
      </c>
      <c r="E349" s="23"/>
    </row>
    <row r="350" spans="1:5" ht="13.8" x14ac:dyDescent="0.3">
      <c r="A350" s="110" t="s">
        <v>258</v>
      </c>
      <c r="B350" s="23">
        <v>0</v>
      </c>
      <c r="C350" s="23">
        <v>-2990</v>
      </c>
      <c r="D350" s="23">
        <f t="shared" ref="D350:D352" si="4">C350-B350</f>
        <v>-2990</v>
      </c>
      <c r="E350" s="23"/>
    </row>
    <row r="351" spans="1:5" ht="13.8" x14ac:dyDescent="0.3">
      <c r="A351" s="110" t="s">
        <v>259</v>
      </c>
      <c r="B351" s="23">
        <v>0</v>
      </c>
      <c r="C351" s="23">
        <v>-32000</v>
      </c>
      <c r="D351" s="23">
        <f t="shared" si="4"/>
        <v>-32000</v>
      </c>
      <c r="E351" s="23"/>
    </row>
    <row r="352" spans="1:5" ht="13.8" x14ac:dyDescent="0.3">
      <c r="A352" s="110" t="s">
        <v>260</v>
      </c>
      <c r="B352" s="23">
        <v>-2.2999999999999998</v>
      </c>
      <c r="C352" s="23">
        <v>-2.2999999999999998</v>
      </c>
      <c r="D352" s="23">
        <f t="shared" si="4"/>
        <v>0</v>
      </c>
      <c r="E352" s="23"/>
    </row>
    <row r="353" spans="1:5" ht="13.8" x14ac:dyDescent="0.3">
      <c r="A353" s="24"/>
      <c r="B353" s="23"/>
      <c r="C353" s="23"/>
      <c r="D353" s="23"/>
      <c r="E353" s="23"/>
    </row>
    <row r="354" spans="1:5" x14ac:dyDescent="0.25">
      <c r="B354" s="104">
        <f>SUM(B334:B353)</f>
        <v>17709034.169999991</v>
      </c>
      <c r="C354" s="104">
        <f>SUM(C334:C353)</f>
        <v>14508147.649999991</v>
      </c>
      <c r="D354" s="104">
        <f>SUM(D334:D353)</f>
        <v>-3200886.5200000014</v>
      </c>
      <c r="E354" s="117"/>
    </row>
    <row r="358" spans="1:5" x14ac:dyDescent="0.25">
      <c r="A358" s="12" t="s">
        <v>261</v>
      </c>
    </row>
    <row r="360" spans="1:5" x14ac:dyDescent="0.25">
      <c r="A360" s="100" t="s">
        <v>262</v>
      </c>
      <c r="B360" s="77" t="s">
        <v>42</v>
      </c>
      <c r="C360" s="19" t="s">
        <v>43</v>
      </c>
      <c r="D360" s="19" t="s">
        <v>44</v>
      </c>
    </row>
    <row r="361" spans="1:5" ht="13.8" x14ac:dyDescent="0.3">
      <c r="A361" s="102" t="s">
        <v>263</v>
      </c>
      <c r="B361" s="52">
        <v>20730.3</v>
      </c>
      <c r="C361" s="79">
        <v>12000</v>
      </c>
      <c r="D361" s="52">
        <f t="shared" ref="D361:D373" si="5">C361-B361</f>
        <v>-8730.2999999999993</v>
      </c>
    </row>
    <row r="362" spans="1:5" ht="13.8" x14ac:dyDescent="0.3">
      <c r="A362" s="102" t="s">
        <v>264</v>
      </c>
      <c r="B362" s="52">
        <v>59482.26</v>
      </c>
      <c r="C362" s="79">
        <v>12000</v>
      </c>
      <c r="D362" s="52">
        <f t="shared" si="5"/>
        <v>-47482.26</v>
      </c>
    </row>
    <row r="363" spans="1:5" ht="13.8" x14ac:dyDescent="0.3">
      <c r="A363" s="102" t="s">
        <v>265</v>
      </c>
      <c r="B363" s="52">
        <v>14939.98</v>
      </c>
      <c r="C363" s="79">
        <v>14069.47</v>
      </c>
      <c r="D363" s="52">
        <f t="shared" si="5"/>
        <v>-870.51000000000022</v>
      </c>
    </row>
    <row r="364" spans="1:5" ht="13.8" x14ac:dyDescent="0.3">
      <c r="A364" s="102" t="s">
        <v>266</v>
      </c>
      <c r="B364" s="52">
        <v>1563390.45</v>
      </c>
      <c r="C364" s="79">
        <v>1356601.89</v>
      </c>
      <c r="D364" s="52">
        <f t="shared" si="5"/>
        <v>-206788.56000000006</v>
      </c>
    </row>
    <row r="365" spans="1:5" ht="13.8" x14ac:dyDescent="0.3">
      <c r="A365" s="102" t="s">
        <v>267</v>
      </c>
      <c r="B365" s="52">
        <v>449652.22</v>
      </c>
      <c r="C365" s="79">
        <v>446707.28</v>
      </c>
      <c r="D365" s="52">
        <f t="shared" si="5"/>
        <v>-2944.9399999999441</v>
      </c>
    </row>
    <row r="366" spans="1:5" ht="13.8" x14ac:dyDescent="0.3">
      <c r="A366" s="102" t="s">
        <v>268</v>
      </c>
      <c r="B366" s="52">
        <v>13980.97</v>
      </c>
      <c r="C366" s="110"/>
      <c r="D366" s="52">
        <f t="shared" si="5"/>
        <v>-13980.97</v>
      </c>
    </row>
    <row r="367" spans="1:5" ht="13.8" x14ac:dyDescent="0.3">
      <c r="A367" s="102" t="s">
        <v>269</v>
      </c>
      <c r="B367" s="52">
        <v>1459528.68</v>
      </c>
      <c r="C367" s="79">
        <v>828988.12</v>
      </c>
      <c r="D367" s="52">
        <f t="shared" si="5"/>
        <v>-630540.55999999994</v>
      </c>
    </row>
    <row r="368" spans="1:5" ht="13.8" x14ac:dyDescent="0.3">
      <c r="A368" s="102" t="s">
        <v>270</v>
      </c>
      <c r="B368" s="52">
        <v>175651.92</v>
      </c>
      <c r="C368" s="110"/>
      <c r="D368" s="52">
        <f t="shared" si="5"/>
        <v>-175651.92</v>
      </c>
    </row>
    <row r="369" spans="1:4" ht="13.8" x14ac:dyDescent="0.3">
      <c r="A369" s="102" t="s">
        <v>271</v>
      </c>
      <c r="B369" s="52">
        <v>296931.31</v>
      </c>
      <c r="C369" s="79">
        <v>124524.78</v>
      </c>
      <c r="D369" s="52">
        <f t="shared" si="5"/>
        <v>-172406.53</v>
      </c>
    </row>
    <row r="370" spans="1:4" ht="13.8" x14ac:dyDescent="0.3">
      <c r="A370" s="102" t="s">
        <v>272</v>
      </c>
      <c r="B370" s="52">
        <v>63387.85</v>
      </c>
      <c r="C370" s="79">
        <v>16000.03</v>
      </c>
      <c r="D370" s="52">
        <f t="shared" si="5"/>
        <v>-47387.82</v>
      </c>
    </row>
    <row r="371" spans="1:4" ht="13.8" x14ac:dyDescent="0.3">
      <c r="A371" s="102" t="s">
        <v>273</v>
      </c>
      <c r="B371" s="52">
        <v>883448.57</v>
      </c>
      <c r="C371" s="79">
        <v>14127.52</v>
      </c>
      <c r="D371" s="52">
        <f t="shared" si="5"/>
        <v>-869321.04999999993</v>
      </c>
    </row>
    <row r="372" spans="1:4" ht="13.8" x14ac:dyDescent="0.3">
      <c r="A372" s="118" t="s">
        <v>274</v>
      </c>
      <c r="B372" s="119">
        <v>0</v>
      </c>
      <c r="C372" s="79">
        <v>2010623.45</v>
      </c>
      <c r="D372" s="52">
        <f t="shared" si="5"/>
        <v>2010623.45</v>
      </c>
    </row>
    <row r="373" spans="1:4" ht="13.8" x14ac:dyDescent="0.3">
      <c r="A373" s="118" t="s">
        <v>275</v>
      </c>
      <c r="B373" s="119">
        <v>465086.81</v>
      </c>
      <c r="C373" s="79">
        <v>728952.8</v>
      </c>
      <c r="D373" s="52">
        <f t="shared" si="5"/>
        <v>263865.99000000005</v>
      </c>
    </row>
    <row r="374" spans="1:4" ht="13.8" x14ac:dyDescent="0.3">
      <c r="A374" s="120"/>
      <c r="B374" s="119"/>
      <c r="C374" s="79"/>
      <c r="D374" s="52"/>
    </row>
    <row r="375" spans="1:4" x14ac:dyDescent="0.25">
      <c r="B375" s="104">
        <f>SUM(B361:B374)</f>
        <v>5466211.3200000003</v>
      </c>
      <c r="C375" s="104">
        <f>SUM(C361:C374)</f>
        <v>5564595.3399999989</v>
      </c>
      <c r="D375" s="104">
        <f>SUM(D361:D374)</f>
        <v>98384.020000000077</v>
      </c>
    </row>
    <row r="379" spans="1:4" x14ac:dyDescent="0.25">
      <c r="A379" s="100" t="s">
        <v>276</v>
      </c>
      <c r="B379" s="77" t="s">
        <v>44</v>
      </c>
      <c r="C379" s="19" t="s">
        <v>277</v>
      </c>
      <c r="D379" s="8"/>
    </row>
    <row r="380" spans="1:4" ht="13.8" x14ac:dyDescent="0.3">
      <c r="A380" s="49" t="s">
        <v>278</v>
      </c>
      <c r="B380" s="114"/>
      <c r="C380" s="21"/>
      <c r="D380" s="36"/>
    </row>
    <row r="381" spans="1:4" ht="13.8" x14ac:dyDescent="0.3">
      <c r="A381" s="51" t="s">
        <v>279</v>
      </c>
      <c r="B381" s="39"/>
      <c r="C381" s="23"/>
      <c r="D381" s="36"/>
    </row>
    <row r="382" spans="1:4" ht="13.8" x14ac:dyDescent="0.3">
      <c r="A382" s="22" t="s">
        <v>280</v>
      </c>
      <c r="B382" s="121"/>
      <c r="C382" s="23"/>
      <c r="D382" s="36"/>
    </row>
    <row r="383" spans="1:4" ht="13.8" x14ac:dyDescent="0.3">
      <c r="A383" s="51" t="s">
        <v>281</v>
      </c>
      <c r="B383" s="52"/>
      <c r="C383" s="23"/>
      <c r="D383" s="36"/>
    </row>
    <row r="384" spans="1:4" ht="13.8" x14ac:dyDescent="0.3">
      <c r="A384" s="51" t="s">
        <v>282</v>
      </c>
      <c r="B384" s="39"/>
      <c r="C384" s="23"/>
      <c r="D384" s="36"/>
    </row>
    <row r="385" spans="1:6" ht="13.8" x14ac:dyDescent="0.3">
      <c r="A385" s="51" t="s">
        <v>283</v>
      </c>
      <c r="B385" s="39"/>
      <c r="C385" s="23"/>
      <c r="D385" s="36"/>
    </row>
    <row r="386" spans="1:6" ht="13.8" x14ac:dyDescent="0.3">
      <c r="A386" s="51" t="s">
        <v>284</v>
      </c>
      <c r="B386" s="39"/>
      <c r="C386" s="23"/>
      <c r="D386" s="36"/>
    </row>
    <row r="387" spans="1:6" ht="13.8" x14ac:dyDescent="0.3">
      <c r="A387" s="51" t="s">
        <v>285</v>
      </c>
      <c r="B387" s="23"/>
      <c r="C387" s="23"/>
      <c r="D387" s="36"/>
    </row>
    <row r="388" spans="1:6" ht="13.8" x14ac:dyDescent="0.3">
      <c r="A388" s="22" t="s">
        <v>286</v>
      </c>
      <c r="B388" s="121"/>
      <c r="C388" s="23"/>
      <c r="D388" s="36"/>
      <c r="E388" s="8"/>
      <c r="F388" s="8"/>
    </row>
    <row r="389" spans="1:6" ht="13.8" x14ac:dyDescent="0.3">
      <c r="A389" s="24"/>
      <c r="B389" s="42"/>
      <c r="C389" s="25"/>
      <c r="D389" s="36"/>
      <c r="E389" s="8"/>
      <c r="F389" s="8"/>
    </row>
    <row r="390" spans="1:6" x14ac:dyDescent="0.25">
      <c r="B390" s="83">
        <f>B382+B388</f>
        <v>0</v>
      </c>
      <c r="C390" s="19"/>
      <c r="D390" s="8"/>
      <c r="E390" s="8"/>
      <c r="F390" s="8"/>
    </row>
    <row r="391" spans="1:6" x14ac:dyDescent="0.25">
      <c r="B391" s="111"/>
      <c r="C391" s="63"/>
      <c r="D391" s="8"/>
      <c r="E391" s="8"/>
      <c r="F391" s="8"/>
    </row>
    <row r="392" spans="1:6" x14ac:dyDescent="0.25">
      <c r="B392" s="111"/>
      <c r="C392" s="63"/>
      <c r="D392" s="8"/>
      <c r="E392" s="8"/>
      <c r="F392" s="8"/>
    </row>
    <row r="393" spans="1:6" x14ac:dyDescent="0.25">
      <c r="E393" s="8"/>
      <c r="F393" s="8"/>
    </row>
    <row r="394" spans="1:6" x14ac:dyDescent="0.25">
      <c r="A394" s="12" t="s">
        <v>287</v>
      </c>
      <c r="E394" s="8"/>
      <c r="F394" s="8"/>
    </row>
    <row r="395" spans="1:6" x14ac:dyDescent="0.25">
      <c r="A395" s="12" t="s">
        <v>288</v>
      </c>
      <c r="E395" s="8"/>
      <c r="F395" s="8"/>
    </row>
    <row r="396" spans="1:6" x14ac:dyDescent="0.25">
      <c r="A396" s="122" t="s">
        <v>289</v>
      </c>
      <c r="B396" s="123"/>
      <c r="C396" s="123"/>
      <c r="D396" s="124"/>
      <c r="E396" s="8"/>
      <c r="F396" s="8"/>
    </row>
    <row r="397" spans="1:6" x14ac:dyDescent="0.25">
      <c r="A397" s="125" t="s">
        <v>290</v>
      </c>
      <c r="B397" s="126"/>
      <c r="C397" s="126"/>
      <c r="D397" s="127"/>
      <c r="E397" s="8"/>
      <c r="F397" s="128"/>
    </row>
    <row r="398" spans="1:6" x14ac:dyDescent="0.25">
      <c r="A398" s="129" t="s">
        <v>291</v>
      </c>
      <c r="B398" s="130"/>
      <c r="C398" s="130"/>
      <c r="D398" s="131"/>
      <c r="E398" s="8"/>
      <c r="F398" s="128"/>
    </row>
    <row r="399" spans="1:6" x14ac:dyDescent="0.25">
      <c r="A399" s="132" t="s">
        <v>292</v>
      </c>
      <c r="B399" s="133"/>
      <c r="D399" s="134">
        <v>13486197.01</v>
      </c>
      <c r="E399" s="8"/>
      <c r="F399" s="128"/>
    </row>
    <row r="400" spans="1:6" x14ac:dyDescent="0.25">
      <c r="A400" s="135"/>
      <c r="B400" s="135"/>
      <c r="C400" s="8"/>
      <c r="E400" s="8"/>
      <c r="F400" s="128"/>
    </row>
    <row r="401" spans="1:7" x14ac:dyDescent="0.25">
      <c r="A401" s="136" t="s">
        <v>293</v>
      </c>
      <c r="B401" s="136"/>
      <c r="C401" s="137"/>
      <c r="D401" s="138">
        <f>SUM(C401:C406)</f>
        <v>0.57999999999999996</v>
      </c>
      <c r="E401" s="8"/>
      <c r="F401" s="8"/>
    </row>
    <row r="402" spans="1:7" ht="13.8" x14ac:dyDescent="0.25">
      <c r="A402" s="139" t="s">
        <v>294</v>
      </c>
      <c r="B402" s="139"/>
      <c r="C402" s="140">
        <v>0</v>
      </c>
      <c r="D402" s="141"/>
      <c r="E402" s="8"/>
      <c r="F402" s="8"/>
    </row>
    <row r="403" spans="1:7" ht="13.8" x14ac:dyDescent="0.25">
      <c r="A403" s="139" t="s">
        <v>295</v>
      </c>
      <c r="B403" s="139"/>
      <c r="C403" s="140">
        <v>0</v>
      </c>
      <c r="D403" s="141"/>
      <c r="E403" s="8"/>
      <c r="F403" s="128"/>
    </row>
    <row r="404" spans="1:7" ht="13.8" x14ac:dyDescent="0.25">
      <c r="A404" s="139" t="s">
        <v>296</v>
      </c>
      <c r="B404" s="139"/>
      <c r="C404" s="140">
        <v>0</v>
      </c>
      <c r="D404" s="141"/>
      <c r="E404" s="8"/>
      <c r="F404" s="8"/>
    </row>
    <row r="405" spans="1:7" ht="13.8" x14ac:dyDescent="0.25">
      <c r="A405" s="139" t="s">
        <v>297</v>
      </c>
      <c r="B405" s="139"/>
      <c r="C405" s="140">
        <v>0</v>
      </c>
      <c r="D405" s="141"/>
      <c r="E405" s="8"/>
      <c r="F405" s="8"/>
    </row>
    <row r="406" spans="1:7" ht="13.8" x14ac:dyDescent="0.25">
      <c r="A406" s="142" t="s">
        <v>298</v>
      </c>
      <c r="B406" s="143"/>
      <c r="C406" s="140">
        <v>0.57999999999999996</v>
      </c>
      <c r="D406" s="141"/>
      <c r="E406" s="8"/>
      <c r="F406" s="8"/>
    </row>
    <row r="407" spans="1:7" x14ac:dyDescent="0.25">
      <c r="A407" s="135"/>
      <c r="B407" s="135"/>
      <c r="C407" s="8"/>
      <c r="E407" s="8"/>
      <c r="F407" s="8"/>
    </row>
    <row r="408" spans="1:7" x14ac:dyDescent="0.25">
      <c r="A408" s="136" t="s">
        <v>299</v>
      </c>
      <c r="B408" s="136"/>
      <c r="C408" s="137"/>
      <c r="D408" s="138">
        <f>SUM(C408:C412)</f>
        <v>0</v>
      </c>
      <c r="E408" s="8"/>
      <c r="F408" s="8"/>
    </row>
    <row r="409" spans="1:7" ht="13.8" x14ac:dyDescent="0.25">
      <c r="A409" s="139" t="s">
        <v>300</v>
      </c>
      <c r="B409" s="139"/>
      <c r="C409" s="140">
        <v>0</v>
      </c>
      <c r="D409" s="141"/>
      <c r="E409" s="8"/>
      <c r="F409" s="8"/>
    </row>
    <row r="410" spans="1:7" ht="13.8" x14ac:dyDescent="0.25">
      <c r="A410" s="139" t="s">
        <v>301</v>
      </c>
      <c r="B410" s="139"/>
      <c r="C410" s="140">
        <v>0</v>
      </c>
      <c r="D410" s="141"/>
      <c r="E410" s="8"/>
      <c r="F410" s="8"/>
    </row>
    <row r="411" spans="1:7" ht="13.8" x14ac:dyDescent="0.25">
      <c r="A411" s="139" t="s">
        <v>302</v>
      </c>
      <c r="B411" s="139"/>
      <c r="C411" s="140">
        <v>0</v>
      </c>
      <c r="D411" s="141"/>
      <c r="E411" s="8"/>
      <c r="F411" s="8"/>
    </row>
    <row r="412" spans="1:7" ht="13.8" x14ac:dyDescent="0.25">
      <c r="A412" s="144" t="s">
        <v>303</v>
      </c>
      <c r="B412" s="145"/>
      <c r="C412" s="140">
        <v>0</v>
      </c>
      <c r="D412" s="146"/>
      <c r="E412" s="8"/>
      <c r="F412" s="8"/>
    </row>
    <row r="413" spans="1:7" x14ac:dyDescent="0.25">
      <c r="A413" s="135"/>
      <c r="B413" s="135"/>
      <c r="E413" s="8"/>
      <c r="F413" s="8"/>
    </row>
    <row r="414" spans="1:7" x14ac:dyDescent="0.25">
      <c r="A414" s="147" t="s">
        <v>304</v>
      </c>
      <c r="B414" s="147"/>
      <c r="D414" s="134">
        <f>+D399+D401-D408</f>
        <v>13486197.59</v>
      </c>
      <c r="E414" s="148"/>
      <c r="F414" s="149"/>
      <c r="G414" s="150"/>
    </row>
    <row r="415" spans="1:7" x14ac:dyDescent="0.25">
      <c r="A415" s="110"/>
      <c r="B415" s="110"/>
      <c r="C415" s="110"/>
      <c r="D415" s="79"/>
      <c r="E415" s="8"/>
      <c r="F415" s="8"/>
    </row>
    <row r="416" spans="1:7" x14ac:dyDescent="0.25">
      <c r="A416" s="122" t="s">
        <v>305</v>
      </c>
      <c r="B416" s="123"/>
      <c r="C416" s="123"/>
      <c r="D416" s="124"/>
      <c r="E416" s="8"/>
      <c r="F416" s="8"/>
    </row>
    <row r="417" spans="1:6" x14ac:dyDescent="0.25">
      <c r="A417" s="125" t="s">
        <v>290</v>
      </c>
      <c r="B417" s="126"/>
      <c r="C417" s="126"/>
      <c r="D417" s="127"/>
      <c r="E417" s="8"/>
      <c r="F417" s="8"/>
    </row>
    <row r="418" spans="1:6" x14ac:dyDescent="0.25">
      <c r="A418" s="129" t="s">
        <v>291</v>
      </c>
      <c r="B418" s="130"/>
      <c r="C418" s="130"/>
      <c r="D418" s="131"/>
      <c r="E418" s="8"/>
      <c r="F418" s="8"/>
    </row>
    <row r="419" spans="1:6" ht="14.4" x14ac:dyDescent="0.3">
      <c r="A419" s="132" t="s">
        <v>306</v>
      </c>
      <c r="B419" s="133"/>
      <c r="D419" s="134">
        <v>10278158.57</v>
      </c>
      <c r="E419" s="8"/>
      <c r="F419" s="151"/>
    </row>
    <row r="420" spans="1:6" x14ac:dyDescent="0.25">
      <c r="A420" s="135"/>
      <c r="B420" s="135"/>
      <c r="E420" s="8"/>
      <c r="F420" s="8"/>
    </row>
    <row r="421" spans="1:6" x14ac:dyDescent="0.25">
      <c r="A421" s="152" t="s">
        <v>307</v>
      </c>
      <c r="B421" s="152"/>
      <c r="C421" s="137"/>
      <c r="D421" s="153">
        <f>SUM(C421:C438)</f>
        <v>0</v>
      </c>
      <c r="E421" s="8"/>
      <c r="F421" s="8"/>
    </row>
    <row r="422" spans="1:6" ht="13.8" x14ac:dyDescent="0.25">
      <c r="A422" s="139" t="s">
        <v>308</v>
      </c>
      <c r="B422" s="139"/>
      <c r="C422" s="140">
        <v>0</v>
      </c>
      <c r="D422" s="154"/>
      <c r="E422" s="8"/>
      <c r="F422" s="8"/>
    </row>
    <row r="423" spans="1:6" ht="13.8" x14ac:dyDescent="0.25">
      <c r="A423" s="139" t="s">
        <v>309</v>
      </c>
      <c r="B423" s="139"/>
      <c r="C423" s="140">
        <v>0</v>
      </c>
      <c r="D423" s="154"/>
      <c r="E423" s="8"/>
      <c r="F423" s="8"/>
    </row>
    <row r="424" spans="1:6" ht="13.8" x14ac:dyDescent="0.25">
      <c r="A424" s="139" t="s">
        <v>310</v>
      </c>
      <c r="B424" s="139"/>
      <c r="C424" s="140">
        <v>0</v>
      </c>
      <c r="D424" s="154"/>
      <c r="E424" s="8"/>
      <c r="F424" s="8"/>
    </row>
    <row r="425" spans="1:6" ht="13.8" x14ac:dyDescent="0.25">
      <c r="A425" s="139" t="s">
        <v>311</v>
      </c>
      <c r="B425" s="139"/>
      <c r="C425" s="140">
        <v>0</v>
      </c>
      <c r="D425" s="154"/>
      <c r="E425" s="8"/>
      <c r="F425" s="8"/>
    </row>
    <row r="426" spans="1:6" ht="13.8" x14ac:dyDescent="0.25">
      <c r="A426" s="139" t="s">
        <v>312</v>
      </c>
      <c r="B426" s="139"/>
      <c r="C426" s="140">
        <v>0</v>
      </c>
      <c r="D426" s="154"/>
      <c r="E426" s="8"/>
      <c r="F426" s="128"/>
    </row>
    <row r="427" spans="1:6" ht="13.8" x14ac:dyDescent="0.25">
      <c r="A427" s="139" t="s">
        <v>313</v>
      </c>
      <c r="B427" s="139"/>
      <c r="C427" s="140">
        <v>0</v>
      </c>
      <c r="D427" s="154"/>
      <c r="E427" s="8"/>
      <c r="F427" s="8"/>
    </row>
    <row r="428" spans="1:6" ht="13.8" x14ac:dyDescent="0.25">
      <c r="A428" s="139" t="s">
        <v>314</v>
      </c>
      <c r="B428" s="139"/>
      <c r="C428" s="140">
        <v>0</v>
      </c>
      <c r="D428" s="154"/>
      <c r="E428" s="8"/>
      <c r="F428" s="128"/>
    </row>
    <row r="429" spans="1:6" ht="13.8" x14ac:dyDescent="0.25">
      <c r="A429" s="139" t="s">
        <v>315</v>
      </c>
      <c r="B429" s="139"/>
      <c r="C429" s="140">
        <v>0</v>
      </c>
      <c r="D429" s="154"/>
      <c r="E429" s="8"/>
      <c r="F429" s="8"/>
    </row>
    <row r="430" spans="1:6" ht="13.8" x14ac:dyDescent="0.25">
      <c r="A430" s="139" t="s">
        <v>316</v>
      </c>
      <c r="B430" s="139"/>
      <c r="C430" s="140">
        <v>0</v>
      </c>
      <c r="D430" s="154"/>
      <c r="E430" s="8"/>
      <c r="F430" s="128"/>
    </row>
    <row r="431" spans="1:6" ht="13.8" x14ac:dyDescent="0.25">
      <c r="A431" s="139" t="s">
        <v>317</v>
      </c>
      <c r="B431" s="139"/>
      <c r="C431" s="140">
        <v>0</v>
      </c>
      <c r="D431" s="154"/>
      <c r="E431" s="8"/>
      <c r="F431" s="128"/>
    </row>
    <row r="432" spans="1:6" ht="13.8" x14ac:dyDescent="0.25">
      <c r="A432" s="139" t="s">
        <v>318</v>
      </c>
      <c r="B432" s="139"/>
      <c r="C432" s="140">
        <v>0</v>
      </c>
      <c r="D432" s="154"/>
      <c r="E432" s="8"/>
      <c r="F432" s="128"/>
    </row>
    <row r="433" spans="1:6" ht="13.8" x14ac:dyDescent="0.25">
      <c r="A433" s="139" t="s">
        <v>319</v>
      </c>
      <c r="B433" s="139"/>
      <c r="C433" s="140">
        <v>0</v>
      </c>
      <c r="D433" s="154"/>
      <c r="E433" s="8"/>
      <c r="F433" s="128"/>
    </row>
    <row r="434" spans="1:6" ht="13.8" x14ac:dyDescent="0.25">
      <c r="A434" s="139" t="s">
        <v>320</v>
      </c>
      <c r="B434" s="139"/>
      <c r="C434" s="140">
        <v>0</v>
      </c>
      <c r="D434" s="154"/>
      <c r="E434" s="8"/>
      <c r="F434" s="155"/>
    </row>
    <row r="435" spans="1:6" ht="13.8" x14ac:dyDescent="0.25">
      <c r="A435" s="139" t="s">
        <v>321</v>
      </c>
      <c r="B435" s="139"/>
      <c r="C435" s="140">
        <v>0</v>
      </c>
      <c r="D435" s="154"/>
      <c r="E435" s="8"/>
      <c r="F435" s="8"/>
    </row>
    <row r="436" spans="1:6" ht="13.8" x14ac:dyDescent="0.25">
      <c r="A436" s="139" t="s">
        <v>322</v>
      </c>
      <c r="B436" s="139"/>
      <c r="C436" s="140">
        <v>0</v>
      </c>
      <c r="D436" s="154"/>
      <c r="E436" s="8"/>
      <c r="F436" s="8"/>
    </row>
    <row r="437" spans="1:6" ht="13.8" x14ac:dyDescent="0.25">
      <c r="A437" s="139" t="s">
        <v>323</v>
      </c>
      <c r="B437" s="139"/>
      <c r="C437" s="140">
        <v>0</v>
      </c>
      <c r="D437" s="154"/>
      <c r="E437" s="8"/>
      <c r="F437" s="8"/>
    </row>
    <row r="438" spans="1:6" ht="13.8" x14ac:dyDescent="0.25">
      <c r="A438" s="156" t="s">
        <v>324</v>
      </c>
      <c r="B438" s="157"/>
      <c r="C438" s="140">
        <v>0</v>
      </c>
      <c r="D438" s="154"/>
      <c r="E438" s="8"/>
      <c r="F438" s="8"/>
    </row>
    <row r="439" spans="1:6" x14ac:dyDescent="0.25">
      <c r="A439" s="152" t="s">
        <v>325</v>
      </c>
      <c r="B439" s="152"/>
      <c r="C439" s="158"/>
      <c r="D439" s="153">
        <f>SUM(C439:C446)</f>
        <v>0</v>
      </c>
      <c r="E439" s="8"/>
      <c r="F439" s="8"/>
    </row>
    <row r="440" spans="1:6" ht="13.8" x14ac:dyDescent="0.25">
      <c r="A440" s="139" t="s">
        <v>326</v>
      </c>
      <c r="B440" s="139"/>
      <c r="C440" s="140">
        <v>0</v>
      </c>
      <c r="D440" s="154"/>
      <c r="E440" s="8"/>
      <c r="F440" s="8"/>
    </row>
    <row r="441" spans="1:6" ht="13.8" x14ac:dyDescent="0.25">
      <c r="A441" s="139" t="s">
        <v>327</v>
      </c>
      <c r="B441" s="139"/>
      <c r="C441" s="140">
        <v>0</v>
      </c>
      <c r="D441" s="154"/>
      <c r="E441" s="8"/>
      <c r="F441" s="8"/>
    </row>
    <row r="442" spans="1:6" ht="13.8" x14ac:dyDescent="0.25">
      <c r="A442" s="139" t="s">
        <v>328</v>
      </c>
      <c r="B442" s="139"/>
      <c r="C442" s="140">
        <v>0</v>
      </c>
      <c r="D442" s="154"/>
      <c r="E442" s="8"/>
      <c r="F442" s="8"/>
    </row>
    <row r="443" spans="1:6" ht="13.8" x14ac:dyDescent="0.25">
      <c r="A443" s="139" t="s">
        <v>329</v>
      </c>
      <c r="B443" s="139"/>
      <c r="C443" s="140">
        <v>0</v>
      </c>
      <c r="D443" s="154"/>
      <c r="E443" s="8"/>
      <c r="F443" s="8"/>
    </row>
    <row r="444" spans="1:6" ht="13.8" x14ac:dyDescent="0.25">
      <c r="A444" s="139" t="s">
        <v>330</v>
      </c>
      <c r="B444" s="139"/>
      <c r="C444" s="140">
        <v>0</v>
      </c>
      <c r="D444" s="154"/>
      <c r="E444" s="8"/>
      <c r="F444" s="8"/>
    </row>
    <row r="445" spans="1:6" ht="13.8" x14ac:dyDescent="0.25">
      <c r="A445" s="139" t="s">
        <v>331</v>
      </c>
      <c r="B445" s="139"/>
      <c r="C445" s="140">
        <v>0</v>
      </c>
      <c r="D445" s="154"/>
      <c r="E445" s="8"/>
      <c r="F445" s="8"/>
    </row>
    <row r="446" spans="1:6" ht="13.8" x14ac:dyDescent="0.25">
      <c r="A446" s="156" t="s">
        <v>332</v>
      </c>
      <c r="B446" s="157"/>
      <c r="C446" s="140">
        <v>0</v>
      </c>
      <c r="D446" s="154"/>
      <c r="E446" s="8"/>
      <c r="F446" s="8"/>
    </row>
    <row r="447" spans="1:6" x14ac:dyDescent="0.25">
      <c r="A447" s="159" t="s">
        <v>333</v>
      </c>
      <c r="D447" s="134">
        <f>+D419-D421+D439</f>
        <v>10278158.57</v>
      </c>
      <c r="E447" s="128"/>
      <c r="F447" s="128"/>
    </row>
    <row r="448" spans="1:6" x14ac:dyDescent="0.25">
      <c r="E448" s="160"/>
      <c r="F448" s="34"/>
    </row>
    <row r="449" spans="1:6" x14ac:dyDescent="0.25">
      <c r="D449" s="161"/>
      <c r="E449" s="160"/>
      <c r="F449" s="8"/>
    </row>
    <row r="450" spans="1:6" x14ac:dyDescent="0.25">
      <c r="A450" s="10" t="s">
        <v>334</v>
      </c>
      <c r="B450" s="10"/>
      <c r="C450" s="10"/>
      <c r="D450" s="10"/>
      <c r="E450" s="10"/>
      <c r="F450" s="8"/>
    </row>
    <row r="451" spans="1:6" x14ac:dyDescent="0.25">
      <c r="A451" s="64" t="s">
        <v>335</v>
      </c>
      <c r="B451" s="65" t="s">
        <v>42</v>
      </c>
      <c r="C451" s="98" t="s">
        <v>43</v>
      </c>
      <c r="D451" s="98" t="s">
        <v>44</v>
      </c>
      <c r="E451" s="8"/>
      <c r="F451" s="8"/>
    </row>
    <row r="452" spans="1:6" ht="13.8" x14ac:dyDescent="0.3">
      <c r="A452" s="20" t="s">
        <v>336</v>
      </c>
      <c r="B452" s="162">
        <v>0</v>
      </c>
      <c r="C452" s="114">
        <v>0</v>
      </c>
      <c r="D452" s="114"/>
      <c r="E452" s="8"/>
      <c r="F452" s="8"/>
    </row>
    <row r="453" spans="1:6" x14ac:dyDescent="0.25">
      <c r="A453" s="24"/>
      <c r="B453" s="163">
        <v>0</v>
      </c>
      <c r="C453" s="164">
        <v>0</v>
      </c>
      <c r="D453" s="164">
        <v>0</v>
      </c>
      <c r="E453" s="8"/>
      <c r="F453" s="8"/>
    </row>
    <row r="454" spans="1:6" x14ac:dyDescent="0.25">
      <c r="B454" s="19">
        <f>SUM(B453:B453)</f>
        <v>0</v>
      </c>
      <c r="C454" s="19">
        <f>SUM(C453:C453)</f>
        <v>0</v>
      </c>
      <c r="D454" s="19">
        <f>SUM(D453:D453)</f>
        <v>0</v>
      </c>
      <c r="E454" s="8"/>
      <c r="F454" s="8"/>
    </row>
    <row r="455" spans="1:6" x14ac:dyDescent="0.25">
      <c r="E455" s="8"/>
      <c r="F455" s="8"/>
    </row>
    <row r="456" spans="1:6" x14ac:dyDescent="0.25">
      <c r="A456" s="1" t="s">
        <v>337</v>
      </c>
      <c r="E456" s="8"/>
      <c r="F456" s="8"/>
    </row>
    <row r="457" spans="1:6" x14ac:dyDescent="0.25">
      <c r="E457" s="8"/>
      <c r="F457" s="8"/>
    </row>
    <row r="458" spans="1:6" x14ac:dyDescent="0.25">
      <c r="E458" s="8"/>
      <c r="F458" s="8"/>
    </row>
    <row r="459" spans="1:6" x14ac:dyDescent="0.25">
      <c r="E459" s="8"/>
      <c r="F459" s="8"/>
    </row>
  </sheetData>
  <mergeCells count="60">
    <mergeCell ref="A445:B445"/>
    <mergeCell ref="A446:B446"/>
    <mergeCell ref="A450:E450"/>
    <mergeCell ref="A439:B439"/>
    <mergeCell ref="A440:B440"/>
    <mergeCell ref="A441:B441"/>
    <mergeCell ref="A442:B442"/>
    <mergeCell ref="A443:B443"/>
    <mergeCell ref="A444:B444"/>
    <mergeCell ref="A433:B433"/>
    <mergeCell ref="A434:B434"/>
    <mergeCell ref="A435:B435"/>
    <mergeCell ref="A436:B436"/>
    <mergeCell ref="A437:B437"/>
    <mergeCell ref="A438:B438"/>
    <mergeCell ref="A427:B427"/>
    <mergeCell ref="A428:B428"/>
    <mergeCell ref="A429:B429"/>
    <mergeCell ref="A430:B430"/>
    <mergeCell ref="A431:B431"/>
    <mergeCell ref="A432:B432"/>
    <mergeCell ref="A421:B421"/>
    <mergeCell ref="A422:B422"/>
    <mergeCell ref="A423:B423"/>
    <mergeCell ref="A424:B424"/>
    <mergeCell ref="A425:B425"/>
    <mergeCell ref="A426:B426"/>
    <mergeCell ref="A414:B414"/>
    <mergeCell ref="A416:D416"/>
    <mergeCell ref="A417:D417"/>
    <mergeCell ref="A418:D418"/>
    <mergeCell ref="A419:B419"/>
    <mergeCell ref="A420:B420"/>
    <mergeCell ref="A408:B408"/>
    <mergeCell ref="A409:B409"/>
    <mergeCell ref="A410:B410"/>
    <mergeCell ref="A411:B411"/>
    <mergeCell ref="A412:B412"/>
    <mergeCell ref="A413:B413"/>
    <mergeCell ref="A402:B402"/>
    <mergeCell ref="A403:B403"/>
    <mergeCell ref="A404:B404"/>
    <mergeCell ref="A405:B405"/>
    <mergeCell ref="A406:B406"/>
    <mergeCell ref="A407:B407"/>
    <mergeCell ref="A396:D396"/>
    <mergeCell ref="A397:D397"/>
    <mergeCell ref="A398:D398"/>
    <mergeCell ref="A399:B399"/>
    <mergeCell ref="A400:B400"/>
    <mergeCell ref="A401:B401"/>
    <mergeCell ref="C186:D186"/>
    <mergeCell ref="C194:D194"/>
    <mergeCell ref="C203:D203"/>
    <mergeCell ref="C237:D237"/>
    <mergeCell ref="C244:D244"/>
    <mergeCell ref="E329:F329"/>
    <mergeCell ref="A1:F1"/>
    <mergeCell ref="C64:D64"/>
    <mergeCell ref="C178:D178"/>
  </mergeCells>
  <dataValidations count="4">
    <dataValidation allowBlank="1" showInputMessage="1" showErrorMessage="1" prompt="Especificar origen de dicho recurso: Federal, Estatal, Municipal, Particulares." sqref="C174 C182 C190"/>
    <dataValidation allowBlank="1" showInputMessage="1" showErrorMessage="1" prompt="Características cualitativas significativas que les impacten financieramente." sqref="C140:D140 D174 D182 D190"/>
    <dataValidation allowBlank="1" showInputMessage="1" showErrorMessage="1" prompt="Corresponde al número de la cuenta de acuerdo al Plan de Cuentas emitido por el CONAC (DOF 22/11/2010)." sqref="A140"/>
    <dataValidation allowBlank="1" showInputMessage="1" showErrorMessage="1" prompt="Saldo final del periodo que corresponde la cuenta pública presentada (mensual:  enero, febrero, marzo, etc.; trimestral: 1er, 2do, 3ro. o 4to.)." sqref="B140 B174 B182 B190"/>
  </dataValidations>
  <printOptions horizontalCentered="1"/>
  <pageMargins left="0.31496062992125984" right="0.31496062992125984" top="0.27559055118110237" bottom="0.27559055118110237" header="0.31496062992125984" footer="0.31496062992125984"/>
  <pageSetup scale="70" orientation="landscape" horizontalDpi="4294967295" verticalDpi="4294967295" r:id="rId1"/>
  <headerFooter>
    <oddFooter>&amp;R&amp;9&amp;P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2018-04-26T13:49:06Z</cp:lastPrinted>
  <dcterms:created xsi:type="dcterms:W3CDTF">2018-04-26T13:34:14Z</dcterms:created>
  <dcterms:modified xsi:type="dcterms:W3CDTF">2018-04-26T13:49:44Z</dcterms:modified>
</cp:coreProperties>
</file>